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3" activeTab="3"/>
  </bookViews>
  <sheets>
    <sheet name="Condensed CFS-30.6.2003" sheetId="1" r:id="rId1"/>
    <sheet name="Condensed PL-30.6.03-draft" sheetId="2" r:id="rId2"/>
    <sheet name="Condensed BS-30.6.2003-sum" sheetId="3" r:id="rId3"/>
    <sheet name="KLSE-Qtrly Notes-30.6.2003-draf" sheetId="4" r:id="rId4"/>
    <sheet name="Notes to IFS-30.6.03-draft" sheetId="5" r:id="rId5"/>
    <sheet name="Condensed Equity ste-30.6.03" sheetId="6" r:id="rId6"/>
    <sheet name="Cover" sheetId="7" r:id="rId7"/>
  </sheets>
  <definedNames>
    <definedName name="_xlnm.Print_Area" localSheetId="0">'Condensed CFS-30.6.2003'!$A$1:$L$45</definedName>
  </definedNames>
  <calcPr fullCalcOnLoad="1"/>
</workbook>
</file>

<file path=xl/sharedStrings.xml><?xml version="1.0" encoding="utf-8"?>
<sst xmlns="http://schemas.openxmlformats.org/spreadsheetml/2006/main" count="441" uniqueCount="319">
  <si>
    <t>Net cash inflow from financing activities</t>
  </si>
  <si>
    <t>Net increase in cash and cash equivalents</t>
  </si>
  <si>
    <t>1st QUARTER</t>
  </si>
  <si>
    <t>INTERIM FINANCIAL REPORT FOR THE 1ST QUARTER AND THREE MONTHS ENDED 30.6.2003.</t>
  </si>
  <si>
    <t xml:space="preserve">     1.4.2003 to</t>
  </si>
  <si>
    <t xml:space="preserve">   Crude Palm Oil Milling (CPO)</t>
  </si>
  <si>
    <t xml:space="preserve">   Trading &amp; Distribution (T &amp; D)</t>
  </si>
  <si>
    <t xml:space="preserve">   Poultry farming (PF)</t>
  </si>
  <si>
    <t xml:space="preserve"> 1.1.2003 to</t>
  </si>
  <si>
    <t xml:space="preserve">   Marine product manufacturing (MPM)</t>
  </si>
  <si>
    <t>Revenue</t>
  </si>
  <si>
    <t>a.</t>
  </si>
  <si>
    <t>b.</t>
  </si>
  <si>
    <t>c.</t>
  </si>
  <si>
    <t xml:space="preserve">   Cash and fixed deposits</t>
  </si>
  <si>
    <t xml:space="preserve">    There was no corporate proposal announced but not completed at the date of issue of this report.</t>
  </si>
  <si>
    <t>-</t>
  </si>
  <si>
    <t>Sales increased was also because of increased average CPO price of 16%.(Average CPO price: 1st  quarter of current period is RM1,445 vs. 1st quarter of last year of RM1,250)</t>
  </si>
  <si>
    <t>d.</t>
  </si>
  <si>
    <t>Intangible assets</t>
  </si>
  <si>
    <t>30.6.2002</t>
  </si>
  <si>
    <t>ADDITIONAL INFORMATION REQUIRED BY THE KLSE'S LISTING REQUIREMENTS.</t>
  </si>
  <si>
    <t>Profit Forecast</t>
  </si>
  <si>
    <t>No profit forecast was published during the period under review.</t>
  </si>
  <si>
    <t>Tax expense</t>
  </si>
  <si>
    <t>Current tax expense</t>
  </si>
  <si>
    <t xml:space="preserve">    Malaysian - current period</t>
  </si>
  <si>
    <t xml:space="preserve">                    - prior period</t>
  </si>
  <si>
    <t>Deferred tax expense</t>
  </si>
  <si>
    <t>Unquoted investments and properties</t>
  </si>
  <si>
    <t>Quoted Investments</t>
  </si>
  <si>
    <t>3 months ended</t>
  </si>
  <si>
    <t xml:space="preserve">    Sales proceeds</t>
  </si>
  <si>
    <t xml:space="preserve">    Cost of investments</t>
  </si>
  <si>
    <t xml:space="preserve">    Gain/(Loss) on disposal</t>
  </si>
  <si>
    <t>Purchase of quoted securities</t>
  </si>
  <si>
    <t>Disposal of quoted securities</t>
  </si>
  <si>
    <t>Investment in quoted securities is analysed as:</t>
  </si>
  <si>
    <t>Certain segment of the Group's business are affected by cyclical factors.</t>
  </si>
  <si>
    <t>On an overall basis therefore, the group's performance varies seasonally.</t>
  </si>
  <si>
    <t>(1) marine products manufacturing activities are affected by monsoon in the 4th quarter.</t>
  </si>
  <si>
    <t>(2) oil palm related activities are seasonally affected by monsoon resulting in low crops in the 2nd and 4th quarters.</t>
  </si>
  <si>
    <t>(3) trading &amp; distribution activities may skew towards major festivities, normally in the 3rd quarter.</t>
  </si>
  <si>
    <t>(4) integrated livestock activities are not significantly affected in any of the quarters.</t>
  </si>
  <si>
    <t xml:space="preserve">  Final paid :  2002 - 5% less tax </t>
  </si>
  <si>
    <t>Segment information in respect of the Group's business segments for the 3 months ended 30.6.2003</t>
  </si>
  <si>
    <t xml:space="preserve"> 3 months ended 30.6.2003</t>
  </si>
  <si>
    <t xml:space="preserve">   Marine products manufacturing</t>
  </si>
  <si>
    <t xml:space="preserve">   Crude Palm Oil Milling</t>
  </si>
  <si>
    <t xml:space="preserve">   Trading &amp; Distribution</t>
  </si>
  <si>
    <t xml:space="preserve">   Poultry Farming</t>
  </si>
  <si>
    <t xml:space="preserve">          At 30.6.2003</t>
  </si>
  <si>
    <t xml:space="preserve">          Addition to 30.6.2003</t>
  </si>
  <si>
    <t>financial statements for the year ended 31 March 2003.</t>
  </si>
  <si>
    <t>(Previous corresponding period interim dividend paid is RM Nil)</t>
  </si>
  <si>
    <t>Earnings Per Share</t>
  </si>
  <si>
    <t>Net profit attributable to ordinary shareholders</t>
  </si>
  <si>
    <t>The calculations of basic earnings per share were as follows:</t>
  </si>
  <si>
    <t>Number of ordinary shares in issue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</si>
  <si>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</si>
  <si>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</si>
  <si>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</si>
  <si>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</si>
  <si>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</si>
  <si>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</si>
  <si>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</si>
  <si>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</si>
  <si>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</si>
  <si>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</si>
  <si>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</si>
  <si>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</si>
  <si>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</si>
  <si>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At</t>
  </si>
  <si>
    <t>Note</t>
  </si>
  <si>
    <t>Investment in Associates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</si>
  <si>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</si>
  <si>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</si>
  <si>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</si>
  <si>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</si>
  <si>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</si>
  <si>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</si>
  <si>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</si>
  <si>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</si>
  <si>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</si>
  <si>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>Long Term and deferred liabilities</t>
  </si>
  <si>
    <t xml:space="preserve">   Deferred taxation</t>
  </si>
  <si>
    <t xml:space="preserve">   Short term borrowings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</si>
  <si>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</si>
  <si>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</si>
  <si>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</si>
  <si>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</si>
  <si>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</si>
  <si>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</si>
  <si>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</si>
  <si>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</si>
  <si>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</si>
  <si>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</si>
  <si>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</si>
  <si>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</si>
  <si>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</si>
  <si>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</si>
  <si>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</si>
  <si>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</si>
  <si>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</si>
  <si>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</si>
  <si>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</si>
  <si>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</si>
  <si>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</si>
  <si>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</si>
  <si>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There are no issuance, cancellation, repurchase, resale and repayment of debt and equity securities during the period under review..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</si>
  <si>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</si>
  <si>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</si>
  <si>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</si>
  <si>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</si>
  <si>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</si>
  <si>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</si>
  <si>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</si>
  <si>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</si>
  <si>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</si>
  <si>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</si>
  <si>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>TO-DATE</t>
  </si>
  <si>
    <t>At 1.4.02</t>
  </si>
  <si>
    <t>Share</t>
  </si>
  <si>
    <t>Capital</t>
  </si>
  <si>
    <t>Movement for the period:</t>
  </si>
  <si>
    <t xml:space="preserve">    Net profit for the period</t>
  </si>
  <si>
    <t>Restated</t>
  </si>
  <si>
    <t>The directors do not recommend any interim dividend for the quarter under review.</t>
  </si>
  <si>
    <t xml:space="preserve">    As at 30.6.2003, the Group has hedged outstanding foreign currency contracts amounting to USD 710,000 (RM 2.703 million).</t>
  </si>
  <si>
    <t>INTERIM FINANCIAL REPORT FOR THE 1ST QUARTER AND THREE MONTHS ENDED 30.6.2003</t>
  </si>
  <si>
    <t xml:space="preserve">The management considers that on a quarter to quarter basis, the demand and/or production of the </t>
  </si>
  <si>
    <t>Group's products for each of the four core activities varies and the variation in each quarters were as follows: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</si>
  <si>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</si>
  <si>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</si>
  <si>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</si>
  <si>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</si>
  <si>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</si>
  <si>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</si>
  <si>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</si>
  <si>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</si>
  <si>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</si>
  <si>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</si>
  <si>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Review of performance for the current quarter and financial year to-date.</t>
  </si>
  <si>
    <t>Net tangible Assets per share (RM)</t>
  </si>
  <si>
    <t xml:space="preserve">   Shareholders' equity</t>
  </si>
  <si>
    <t>Status of Audit qualification</t>
  </si>
  <si>
    <t>Material subsequent Event</t>
  </si>
  <si>
    <t>There are no material events subsequent to the end of current quarter that have not been reflected in the financial statements.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</si>
  <si>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</si>
  <si>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</si>
  <si>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</si>
  <si>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</si>
  <si>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</si>
  <si>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</si>
  <si>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</si>
  <si>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</si>
  <si>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</si>
  <si>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</si>
  <si>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</si>
  <si>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</si>
  <si>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</si>
  <si>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2003</t>
  </si>
  <si>
    <t>At 31.3.03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</si>
  <si>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</si>
  <si>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</si>
  <si>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</si>
  <si>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</si>
  <si>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</si>
  <si>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</si>
  <si>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</si>
  <si>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</si>
  <si>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</si>
  <si>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</si>
  <si>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</si>
  <si>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</si>
  <si>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</si>
  <si>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</si>
  <si>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Cash and cash equivalents at 1.4.2003</t>
  </si>
  <si>
    <t>Cash and cash equivalents at 30.6.2003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</si>
  <si>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</si>
  <si>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</si>
  <si>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</si>
  <si>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</si>
  <si>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</si>
  <si>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</si>
  <si>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</si>
  <si>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</si>
  <si>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</si>
  <si>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</si>
  <si>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 xml:space="preserve">  HP Creditors-short term (unsecured)</t>
  </si>
  <si>
    <t>The interim financial report should be read in conjunction with the audited financial statements of the Group for the year ended 31 March 2003.</t>
  </si>
  <si>
    <t>Annual General Meeting</t>
  </si>
  <si>
    <t>on 26 August 2003.</t>
  </si>
  <si>
    <t>in compliance with MASB25</t>
  </si>
  <si>
    <t>at</t>
  </si>
  <si>
    <t>#</t>
  </si>
  <si>
    <t>CONDENSED CONSOLIDATED INCOME STATEMENTS FOR THE PERIOD FROM 1st APRIL 2003 TO  30th JUNE 2003</t>
  </si>
  <si>
    <t>As restated-1st April 2003</t>
  </si>
  <si>
    <t>At 30 June 2003</t>
  </si>
  <si>
    <t>Earnings decreased by 39% against corresponding quarter last year mainly because of difficult trading environment experienced during the period under review.</t>
  </si>
  <si>
    <t>c</t>
  </si>
  <si>
    <t>d</t>
  </si>
  <si>
    <t>TD's sales and earnings decreased 19% and 18% respectively against preceding quarter due to decreased volume and</t>
  </si>
  <si>
    <t>quarters</t>
  </si>
  <si>
    <t>corresponding quarters</t>
  </si>
  <si>
    <t>There were no changes in the composition of the Group in the current quarter.</t>
  </si>
  <si>
    <t xml:space="preserve">                    2002 - 5% tax exempt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</si>
  <si>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</si>
  <si>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</si>
  <si>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</si>
  <si>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</si>
  <si>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</si>
  <si>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</si>
  <si>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</si>
  <si>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</si>
  <si>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</si>
  <si>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</si>
  <si>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</si>
  <si>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</si>
  <si>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</si>
  <si>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</si>
  <si>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</si>
  <si>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</si>
  <si>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 xml:space="preserve">   There were no disposal of unquoted investments and/or properties during quarter under review.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</si>
  <si>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</si>
  <si>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</si>
  <si>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</si>
  <si>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</si>
  <si>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</si>
  <si>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</si>
  <si>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</si>
  <si>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</si>
  <si>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</si>
  <si>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 xml:space="preserve">     1.4.2002 to</t>
  </si>
  <si>
    <t>corresponding</t>
  </si>
  <si>
    <t>quarter</t>
  </si>
  <si>
    <t>(Incorporated in Malaysia)</t>
  </si>
  <si>
    <t>INDIVIDUAL QUARTER</t>
  </si>
  <si>
    <t>CUMULATIVE QUARTER</t>
  </si>
  <si>
    <t>CURRENT</t>
  </si>
  <si>
    <t>YEAR</t>
  </si>
  <si>
    <t>CORRESPONDING</t>
  </si>
  <si>
    <t>PERIOD</t>
  </si>
  <si>
    <t>RM'000</t>
  </si>
  <si>
    <t>(a)</t>
  </si>
  <si>
    <t>Turnover</t>
  </si>
  <si>
    <t>(b)</t>
  </si>
  <si>
    <t>Depreciation and amortisation</t>
  </si>
  <si>
    <t>30.6.2003</t>
  </si>
  <si>
    <t>1.4.2003 TO</t>
  </si>
  <si>
    <t>1.4.2002 TO</t>
  </si>
  <si>
    <t>INTERIM FINANCIAL REPORT FOR THE 1ST QUARTER ENDED 30.6.2003</t>
  </si>
  <si>
    <t>PRECEDING</t>
  </si>
  <si>
    <t>Current Assets</t>
  </si>
  <si>
    <t>Current Liabilities</t>
  </si>
  <si>
    <t>Net Current Assets</t>
  </si>
  <si>
    <t>Others</t>
  </si>
  <si>
    <t>Minority Interests</t>
  </si>
  <si>
    <t>The Condensed Consolidated Balance Sheet should be read in conjunction with the Annual Financial Report for year ended 31 March 2003.</t>
  </si>
  <si>
    <t xml:space="preserve"> As previously stated</t>
  </si>
  <si>
    <t xml:space="preserve"> As restated</t>
  </si>
  <si>
    <t># Amount restated to comply with MASB25, Income Tax.</t>
  </si>
  <si>
    <t>2002</t>
  </si>
  <si>
    <t>2001</t>
  </si>
  <si>
    <t xml:space="preserve">MPM's sales improved 22% and earnings improved 14% against corresponding quarter last year. </t>
  </si>
  <si>
    <t>The reasons for the increased sales and earnings was because of better fishmeal and surimi prices as compared against corresponding year.</t>
  </si>
  <si>
    <t xml:space="preserve">   Crude Palm Oil Milling (CPOM)</t>
  </si>
  <si>
    <t>Earnings also increased 131% against corresponding quarter due to the same reasons.</t>
  </si>
  <si>
    <t>CPOM's sales and earnings increased 95% and 91% respectively as compared to preceding quarter.</t>
  </si>
  <si>
    <t>Commentary on Prospects for the next quarter to 30th September 2003</t>
  </si>
  <si>
    <t>The directors are cautiously optimistic on the next quarter to 30.9.2003.</t>
  </si>
  <si>
    <t>Proposed final</t>
  </si>
  <si>
    <t>12% per share less tax</t>
  </si>
  <si>
    <t>INTERIM FINANCIAL REPORT FOR THE 1ST QUARTER AND PERIOD ENDED 30.6.2003.</t>
  </si>
  <si>
    <t>CONDENSED CONSOLIDATED BALANCE SHEET AT 30 JUNE 2003</t>
  </si>
  <si>
    <t xml:space="preserve">   Reserve arising on consolidation</t>
  </si>
  <si>
    <t>CONDENSED CONSOLIDATED STATEMENTS OF CHANGES IN EQUITY FOR THE PERIOD ENDED 30TH JUNE 2003.</t>
  </si>
  <si>
    <t>as previously reported</t>
  </si>
  <si>
    <t>Effect of change in accounting policy</t>
  </si>
  <si>
    <t>with respect to deferred tax recognition.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</si>
  <si>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</si>
  <si>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</si>
  <si>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</si>
  <si>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</si>
  <si>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</si>
  <si>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RM,000</t>
  </si>
  <si>
    <t>Profit before tax</t>
  </si>
  <si>
    <t>Corporate Proposals</t>
  </si>
  <si>
    <t xml:space="preserve">   Total</t>
  </si>
  <si>
    <t>31.3.2003</t>
  </si>
  <si>
    <t>31.3.03</t>
  </si>
  <si>
    <t>12 months ended</t>
  </si>
  <si>
    <t xml:space="preserve">          At 31.3.2003</t>
  </si>
  <si>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</si>
  <si>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</si>
  <si>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</si>
  <si>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</si>
  <si>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</si>
  <si>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</si>
  <si>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</si>
  <si>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</si>
  <si>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</si>
  <si>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The Condensed Consolidated Cash Flow Statement should be read in conjunction with the Annual Financial Report for year ended 31 March 2003.</t>
  </si>
  <si>
    <t>The Condensed Consolidated Income Statements should be read in conjunction with the Annual Financial Report for year ended 31 March 2003.</t>
  </si>
  <si>
    <t>Sales</t>
  </si>
  <si>
    <t>Activities:</t>
  </si>
  <si>
    <t>CONDENSED CONSOLIDATED CASH FLOW STATEMENTS FOR THE PERIOD ENDED FROM 1st APRIL 2003 TO 30th JUNE 2003</t>
  </si>
  <si>
    <t>TD's sales remained unchanged against corresponding quarter last year.</t>
  </si>
  <si>
    <t>PF's sales increased 55% and there was profit of RM82,000 compared to last year's loss of RM381,000.</t>
  </si>
  <si>
    <t>Current earnings however decreased 94% against preceding quarter because egg and broiler prices are seasonally low for East Malaysia's poultry market.</t>
  </si>
  <si>
    <t>These improvements were mainly due to higher egg prices.</t>
  </si>
  <si>
    <t>MPM's sales increased 2% mainly due to higher selling prices as compared to last year.</t>
  </si>
  <si>
    <t>Earnings however increased 83% against preceding quarter due to better margin from marine products.</t>
  </si>
  <si>
    <t>The increased were mainly due to contribution from the new 2nd Crude Palm Oil Mill and high crop season.</t>
  </si>
  <si>
    <t>CPO price is marginally higher in the current 1st quarter i.e. RM1,445 compared to preceding 4th quarter of RM1,421</t>
  </si>
  <si>
    <t>and lower trading margin resulting from difficult market conditions.</t>
  </si>
  <si>
    <t>PF's sales marginally increased by 2% against preceding quarter.</t>
  </si>
  <si>
    <t>To be considered at</t>
  </si>
  <si>
    <t>CPOM's sales increased 176% as compared to corresponding quarter last year due to contribution from the new 2nd CPO mill and higher FFB volume processed.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</si>
</sst>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  <numFmt numFmtId="218" formatCode="#,##0_ ;\-#,##0\ 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0" fillId="0" borderId="0" xfId="15" applyNumberFormat="1" applyAlignment="1">
      <alignment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1" fontId="0" fillId="0" borderId="0" xfId="15" applyAlignment="1">
      <alignment/>
    </xf>
    <xf numFmtId="0" fontId="0" fillId="0" borderId="10" xfId="0" applyBorder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194" fontId="12" fillId="0" borderId="1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194" fontId="15" fillId="0" borderId="1" xfId="15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180" fontId="12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/>
    </xf>
    <xf numFmtId="180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94" fontId="0" fillId="0" borderId="1" xfId="15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41" fontId="12" fillId="0" borderId="1" xfId="15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194" fontId="0" fillId="0" borderId="14" xfId="15" applyNumberForma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16" fillId="0" borderId="14" xfId="0" applyNumberFormat="1" applyFont="1" applyBorder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211" fontId="0" fillId="0" borderId="0" xfId="15" applyNumberFormat="1" applyAlignment="1">
      <alignment/>
    </xf>
    <xf numFmtId="180" fontId="0" fillId="0" borderId="0" xfId="15" applyNumberFormat="1" applyAlignment="1">
      <alignment horizontal="center"/>
    </xf>
    <xf numFmtId="180" fontId="14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94" fontId="0" fillId="0" borderId="8" xfId="15" applyNumberFormat="1" applyBorder="1" applyAlignment="1">
      <alignment/>
    </xf>
    <xf numFmtId="180" fontId="12" fillId="0" borderId="1" xfId="0" applyNumberFormat="1" applyFont="1" applyBorder="1" applyAlignment="1">
      <alignment/>
    </xf>
    <xf numFmtId="171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180" fontId="15" fillId="0" borderId="0" xfId="0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9" fontId="0" fillId="0" borderId="1" xfId="21" applyFont="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180" fontId="0" fillId="0" borderId="18" xfId="0" applyNumberFormat="1" applyBorder="1" applyAlignment="1">
      <alignment/>
    </xf>
    <xf numFmtId="0" fontId="0" fillId="0" borderId="10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8" xfId="0" applyNumberFormat="1" applyBorder="1" applyAlignment="1">
      <alignment horizontal="center"/>
    </xf>
    <xf numFmtId="171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37" fontId="16" fillId="0" borderId="5" xfId="15" applyNumberFormat="1" applyFont="1" applyBorder="1" applyAlignment="1">
      <alignment horizontal="right"/>
    </xf>
    <xf numFmtId="37" fontId="16" fillId="0" borderId="2" xfId="15" applyNumberFormat="1" applyFont="1" applyBorder="1" applyAlignment="1">
      <alignment horizontal="right"/>
    </xf>
    <xf numFmtId="171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71" fontId="21" fillId="0" borderId="16" xfId="15" applyFont="1" applyBorder="1" applyAlignment="1">
      <alignment/>
    </xf>
    <xf numFmtId="194" fontId="21" fillId="0" borderId="2" xfId="0" applyNumberFormat="1" applyFont="1" applyBorder="1" applyAlignment="1">
      <alignment/>
    </xf>
    <xf numFmtId="182" fontId="0" fillId="0" borderId="1" xfId="21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75" zoomScaleNormal="75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7" sqref="F27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5" t="s">
        <v>179</v>
      </c>
    </row>
    <row r="2" ht="18">
      <c r="A2" s="4" t="s">
        <v>236</v>
      </c>
    </row>
    <row r="3" ht="18.75">
      <c r="A3" s="76"/>
    </row>
    <row r="4" ht="18">
      <c r="A4" s="4" t="s">
        <v>251</v>
      </c>
    </row>
    <row r="5" ht="18.75">
      <c r="A5" s="76"/>
    </row>
    <row r="6" ht="18.75">
      <c r="A6" s="76"/>
    </row>
    <row r="7" ht="18.75">
      <c r="A7" s="85" t="s">
        <v>306</v>
      </c>
    </row>
    <row r="9" spans="1:7" ht="18.75">
      <c r="A9" s="76"/>
      <c r="B9" s="76"/>
      <c r="C9" s="76"/>
      <c r="D9" s="76"/>
      <c r="E9" s="76"/>
      <c r="F9" s="76"/>
      <c r="G9" s="76"/>
    </row>
    <row r="10" spans="1:10" ht="18.75">
      <c r="A10" s="76"/>
      <c r="B10" s="76"/>
      <c r="C10" s="76"/>
      <c r="D10" s="76"/>
      <c r="E10" s="76"/>
      <c r="F10" s="76"/>
      <c r="G10" s="76"/>
      <c r="H10" s="87"/>
      <c r="J10" s="76"/>
    </row>
    <row r="11" spans="1:10" ht="18.75">
      <c r="A11" s="76"/>
      <c r="B11" s="76"/>
      <c r="C11" s="76"/>
      <c r="D11" s="76"/>
      <c r="E11" s="76"/>
      <c r="F11" s="76"/>
      <c r="G11" s="76"/>
      <c r="H11" s="125" t="s">
        <v>243</v>
      </c>
      <c r="J11" s="125"/>
    </row>
    <row r="12" spans="1:10" ht="18.75">
      <c r="A12" s="76" t="s">
        <v>152</v>
      </c>
      <c r="B12" s="76"/>
      <c r="C12" s="76"/>
      <c r="D12" s="76"/>
      <c r="E12" s="76"/>
      <c r="F12" s="76"/>
      <c r="G12" s="76"/>
      <c r="H12" s="185">
        <v>3887</v>
      </c>
      <c r="J12" s="185"/>
    </row>
    <row r="13" spans="1:10" ht="18.75">
      <c r="A13" s="76"/>
      <c r="B13" s="76"/>
      <c r="C13" s="76"/>
      <c r="D13" s="76"/>
      <c r="E13" s="76"/>
      <c r="F13" s="76"/>
      <c r="G13" s="76"/>
      <c r="H13" s="125"/>
      <c r="J13" s="125"/>
    </row>
    <row r="14" spans="1:10" ht="18.75">
      <c r="A14" s="76"/>
      <c r="B14" s="76"/>
      <c r="C14" s="76"/>
      <c r="D14" s="76"/>
      <c r="E14" s="76"/>
      <c r="F14" s="76"/>
      <c r="G14" s="76"/>
      <c r="H14" s="125"/>
      <c r="J14" s="125"/>
    </row>
    <row r="15" spans="1:10" ht="18.75">
      <c r="A15" s="76" t="s">
        <v>153</v>
      </c>
      <c r="B15" s="76"/>
      <c r="C15" s="76"/>
      <c r="D15" s="76"/>
      <c r="E15" s="76"/>
      <c r="F15" s="76"/>
      <c r="G15" s="76"/>
      <c r="H15" s="186">
        <v>-1276</v>
      </c>
      <c r="J15" s="186"/>
    </row>
    <row r="16" spans="1:10" ht="18.75">
      <c r="A16" s="76"/>
      <c r="B16" s="76"/>
      <c r="C16" s="76"/>
      <c r="D16" s="76"/>
      <c r="E16" s="76"/>
      <c r="F16" s="76"/>
      <c r="G16" s="76"/>
      <c r="H16" s="76"/>
      <c r="J16" s="76"/>
    </row>
    <row r="17" spans="1:10" ht="18.75">
      <c r="A17" s="76" t="s">
        <v>140</v>
      </c>
      <c r="B17" s="76"/>
      <c r="C17" s="76"/>
      <c r="D17" s="76"/>
      <c r="E17" s="76"/>
      <c r="F17" s="76"/>
      <c r="G17" s="76"/>
      <c r="H17" s="126">
        <f>SUM(H12+H15)</f>
        <v>2611</v>
      </c>
      <c r="J17" s="126"/>
    </row>
    <row r="18" spans="1:10" ht="18.75">
      <c r="A18" s="76"/>
      <c r="B18" s="76"/>
      <c r="C18" s="76"/>
      <c r="D18" s="76"/>
      <c r="E18" s="76"/>
      <c r="F18" s="76"/>
      <c r="G18" s="76"/>
      <c r="H18" s="76"/>
      <c r="J18" s="76"/>
    </row>
    <row r="19" spans="1:7" ht="18.75">
      <c r="A19" s="76"/>
      <c r="B19" s="76"/>
      <c r="C19" s="76"/>
      <c r="D19" s="76"/>
      <c r="E19" s="76"/>
      <c r="F19" s="76"/>
      <c r="G19" s="76"/>
    </row>
    <row r="20" spans="1:10" ht="18.75">
      <c r="A20" s="76"/>
      <c r="B20" s="76"/>
      <c r="C20" s="76"/>
      <c r="D20" s="76"/>
      <c r="E20" s="76"/>
      <c r="F20" s="76"/>
      <c r="G20" s="76"/>
      <c r="H20" s="76"/>
      <c r="J20" s="76"/>
    </row>
    <row r="21" spans="1:10" ht="18.75">
      <c r="A21" s="76" t="s">
        <v>141</v>
      </c>
      <c r="B21" s="76"/>
      <c r="C21" s="76"/>
      <c r="D21" s="76"/>
      <c r="E21" s="76"/>
      <c r="F21" s="76"/>
      <c r="G21" s="76"/>
      <c r="H21" s="187">
        <v>-7144</v>
      </c>
      <c r="J21" s="187"/>
    </row>
    <row r="22" spans="1:10" ht="18.75">
      <c r="A22" s="76"/>
      <c r="B22" s="76"/>
      <c r="C22" s="76"/>
      <c r="D22" s="76"/>
      <c r="E22" s="76"/>
      <c r="F22" s="76"/>
      <c r="G22" s="76"/>
      <c r="H22" s="76"/>
      <c r="J22" s="76"/>
    </row>
    <row r="23" spans="1:8" ht="18.75">
      <c r="A23" s="76" t="s">
        <v>154</v>
      </c>
      <c r="B23" s="76"/>
      <c r="C23" s="76"/>
      <c r="D23" s="76"/>
      <c r="E23" s="76"/>
      <c r="F23" s="76"/>
      <c r="G23" s="76"/>
      <c r="H23" s="76"/>
    </row>
    <row r="24" spans="1:8" ht="18.75">
      <c r="A24" s="76"/>
      <c r="B24" s="76"/>
      <c r="C24" s="76"/>
      <c r="D24" s="76"/>
      <c r="E24" s="76"/>
      <c r="F24" s="76"/>
      <c r="G24" s="76"/>
      <c r="H24" s="76"/>
    </row>
    <row r="25" spans="1:8" ht="18.75">
      <c r="A25" s="76" t="s">
        <v>66</v>
      </c>
      <c r="B25" s="76"/>
      <c r="C25" s="76"/>
      <c r="D25" s="76"/>
      <c r="E25" s="76"/>
      <c r="F25" s="76"/>
      <c r="G25" s="76"/>
      <c r="H25" s="188">
        <v>0</v>
      </c>
    </row>
    <row r="26" spans="1:8" ht="18.75">
      <c r="A26" s="76" t="s">
        <v>256</v>
      </c>
      <c r="B26" s="76"/>
      <c r="C26" s="76"/>
      <c r="D26" s="76"/>
      <c r="E26" s="76"/>
      <c r="F26" s="76"/>
      <c r="G26" s="76"/>
      <c r="H26" s="189">
        <v>629</v>
      </c>
    </row>
    <row r="27" spans="1:8" ht="18.75">
      <c r="A27" s="76"/>
      <c r="B27" s="76"/>
      <c r="C27" s="76"/>
      <c r="D27" s="76"/>
      <c r="E27" s="76"/>
      <c r="F27" s="76"/>
      <c r="G27" s="76"/>
      <c r="H27" s="76"/>
    </row>
    <row r="28" spans="1:8" ht="18.75">
      <c r="A28" s="76" t="s">
        <v>0</v>
      </c>
      <c r="B28" s="76"/>
      <c r="C28" s="76"/>
      <c r="D28" s="76"/>
      <c r="E28" s="76"/>
      <c r="F28" s="76"/>
      <c r="G28" s="76"/>
      <c r="H28" s="186">
        <f>SUM(H25:H26)</f>
        <v>629</v>
      </c>
    </row>
    <row r="29" spans="1:10" ht="18.75">
      <c r="A29" s="76"/>
      <c r="B29" s="76"/>
      <c r="C29" s="76"/>
      <c r="D29" s="76"/>
      <c r="E29" s="76"/>
      <c r="F29" s="76"/>
      <c r="G29" s="76"/>
      <c r="H29" s="76"/>
      <c r="J29" s="76"/>
    </row>
    <row r="30" spans="1:10" ht="18.75">
      <c r="A30" s="76"/>
      <c r="B30" s="76"/>
      <c r="C30" s="76"/>
      <c r="D30" s="76"/>
      <c r="E30" s="76"/>
      <c r="F30" s="76"/>
      <c r="G30" s="76"/>
      <c r="H30" s="76"/>
      <c r="J30" s="76"/>
    </row>
    <row r="31" spans="1:10" ht="18.75">
      <c r="A31" s="76" t="s">
        <v>1</v>
      </c>
      <c r="B31" s="76"/>
      <c r="C31" s="76"/>
      <c r="D31" s="76"/>
      <c r="E31" s="76"/>
      <c r="F31" s="76"/>
      <c r="G31" s="76"/>
      <c r="H31" s="187">
        <f>SUM(H17+H21+H28)</f>
        <v>-3904</v>
      </c>
      <c r="J31" s="187"/>
    </row>
    <row r="32" spans="1:10" ht="18.75">
      <c r="A32" s="76"/>
      <c r="B32" s="76"/>
      <c r="C32" s="76"/>
      <c r="D32" s="76"/>
      <c r="E32" s="76"/>
      <c r="F32" s="76"/>
      <c r="G32" s="76"/>
      <c r="H32" s="76"/>
      <c r="J32" s="76"/>
    </row>
    <row r="33" spans="1:10" ht="18.75">
      <c r="A33" s="76"/>
      <c r="B33" s="76"/>
      <c r="C33" s="76"/>
      <c r="D33" s="76"/>
      <c r="E33" s="76"/>
      <c r="F33" s="76"/>
      <c r="G33" s="76"/>
      <c r="H33" s="76"/>
      <c r="J33" s="76"/>
    </row>
    <row r="34" spans="1:8" ht="18.75">
      <c r="A34" s="76" t="s">
        <v>177</v>
      </c>
      <c r="B34" s="76"/>
      <c r="C34" s="76"/>
      <c r="D34" s="76"/>
      <c r="E34" s="76"/>
      <c r="F34" s="76"/>
      <c r="G34" s="76"/>
      <c r="H34" s="126">
        <v>10415</v>
      </c>
    </row>
    <row r="35" spans="1:8" ht="18.75">
      <c r="A35" s="76"/>
      <c r="B35" s="76"/>
      <c r="C35" s="76"/>
      <c r="D35" s="76"/>
      <c r="E35" s="76"/>
      <c r="F35" s="76"/>
      <c r="G35" s="76"/>
      <c r="H35" s="76"/>
    </row>
    <row r="36" spans="1:8" ht="19.5" thickBot="1">
      <c r="A36" s="76" t="s">
        <v>178</v>
      </c>
      <c r="B36" s="76"/>
      <c r="C36" s="76"/>
      <c r="D36" s="76"/>
      <c r="E36" s="76"/>
      <c r="F36" s="76"/>
      <c r="G36" s="76"/>
      <c r="H36" s="127">
        <f>SUM(H31:H35)</f>
        <v>6511</v>
      </c>
    </row>
    <row r="37" spans="1:8" ht="19.5" thickTop="1">
      <c r="A37" s="76"/>
      <c r="B37" s="76"/>
      <c r="C37" s="76"/>
      <c r="D37" s="76"/>
      <c r="E37" s="76"/>
      <c r="F37" s="76"/>
      <c r="G37" s="76"/>
      <c r="H37" s="76"/>
    </row>
    <row r="38" spans="1:8" ht="18.75">
      <c r="A38" s="76"/>
      <c r="B38" s="76"/>
      <c r="C38" s="76"/>
      <c r="D38" s="76"/>
      <c r="E38" s="76"/>
      <c r="F38" s="76"/>
      <c r="G38" s="76"/>
      <c r="H38" s="76"/>
    </row>
    <row r="40" ht="15">
      <c r="A40" s="57" t="s">
        <v>302</v>
      </c>
    </row>
  </sheetData>
  <printOptions/>
  <pageMargins left="0.75" right="0.75" top="1" bottom="1" header="0.5" footer="0.5"/>
  <pageSetup fitToHeight="1" fitToWidth="1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pane xSplit="3" ySplit="11" topLeftCell="F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7" sqref="J37"/>
    </sheetView>
  </sheetViews>
  <sheetFormatPr defaultColWidth="9.140625" defaultRowHeight="15"/>
  <cols>
    <col min="5" max="5" width="14.0039062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21">
      <c r="A1" s="15" t="s">
        <v>179</v>
      </c>
    </row>
    <row r="2" ht="18">
      <c r="A2" s="4" t="s">
        <v>236</v>
      </c>
    </row>
    <row r="3" ht="18.75">
      <c r="A3" s="76"/>
    </row>
    <row r="4" ht="18">
      <c r="A4" s="4" t="s">
        <v>251</v>
      </c>
    </row>
    <row r="5" ht="18.75">
      <c r="A5" s="76"/>
    </row>
    <row r="6" ht="18.75">
      <c r="A6" s="76"/>
    </row>
    <row r="7" ht="18.75">
      <c r="A7" s="85" t="s">
        <v>196</v>
      </c>
    </row>
    <row r="9" spans="1:12" ht="15.75">
      <c r="A9" s="101"/>
      <c r="B9" s="101"/>
      <c r="C9" s="101"/>
      <c r="D9" s="101"/>
      <c r="E9" s="101"/>
      <c r="F9" s="202" t="s">
        <v>237</v>
      </c>
      <c r="G9" s="203"/>
      <c r="H9" s="204"/>
      <c r="I9" s="9"/>
      <c r="J9" s="202" t="s">
        <v>238</v>
      </c>
      <c r="K9" s="203"/>
      <c r="L9" s="204"/>
    </row>
    <row r="10" spans="1:12" ht="15.75">
      <c r="A10" s="101"/>
      <c r="B10" s="101"/>
      <c r="C10" s="101"/>
      <c r="D10" s="101"/>
      <c r="E10" s="101"/>
      <c r="F10" s="12" t="s">
        <v>239</v>
      </c>
      <c r="G10" s="13"/>
      <c r="H10" s="13" t="s">
        <v>252</v>
      </c>
      <c r="I10" s="9"/>
      <c r="J10" s="12" t="s">
        <v>239</v>
      </c>
      <c r="K10" s="102"/>
      <c r="L10" s="36" t="s">
        <v>119</v>
      </c>
    </row>
    <row r="11" spans="1:12" ht="15.75">
      <c r="A11" s="101"/>
      <c r="B11" s="101"/>
      <c r="C11" s="101"/>
      <c r="D11" s="101"/>
      <c r="E11" s="101"/>
      <c r="F11" s="123" t="s">
        <v>240</v>
      </c>
      <c r="G11" s="105"/>
      <c r="H11" s="105" t="s">
        <v>240</v>
      </c>
      <c r="I11" s="9"/>
      <c r="J11" s="12" t="s">
        <v>240</v>
      </c>
      <c r="K11" s="103"/>
      <c r="L11" s="36" t="s">
        <v>241</v>
      </c>
    </row>
    <row r="12" spans="1:12" ht="15.75">
      <c r="A12" s="101"/>
      <c r="B12" s="101"/>
      <c r="C12" s="101"/>
      <c r="D12" s="101"/>
      <c r="E12" s="101"/>
      <c r="F12" s="179" t="s">
        <v>2</v>
      </c>
      <c r="G12" s="122"/>
      <c r="H12" s="195" t="s">
        <v>2</v>
      </c>
      <c r="I12" s="9"/>
      <c r="J12" s="11" t="s">
        <v>120</v>
      </c>
      <c r="K12" s="102"/>
      <c r="L12" s="13" t="s">
        <v>242</v>
      </c>
    </row>
    <row r="13" spans="1:12" ht="15.75">
      <c r="A13" s="101"/>
      <c r="B13" s="101"/>
      <c r="C13" s="101"/>
      <c r="D13" s="101"/>
      <c r="E13" s="101"/>
      <c r="F13" s="12" t="s">
        <v>249</v>
      </c>
      <c r="G13" s="122"/>
      <c r="H13" s="3" t="s">
        <v>250</v>
      </c>
      <c r="I13" s="9"/>
      <c r="J13" s="12" t="s">
        <v>249</v>
      </c>
      <c r="K13" s="103"/>
      <c r="L13" s="3" t="s">
        <v>250</v>
      </c>
    </row>
    <row r="14" spans="1:12" ht="15.75">
      <c r="A14" s="101"/>
      <c r="B14" s="101"/>
      <c r="C14" s="101"/>
      <c r="D14" s="101"/>
      <c r="E14" s="101"/>
      <c r="F14" s="176" t="s">
        <v>248</v>
      </c>
      <c r="G14" s="103"/>
      <c r="H14" s="196" t="s">
        <v>20</v>
      </c>
      <c r="I14" s="9"/>
      <c r="J14" s="176" t="s">
        <v>248</v>
      </c>
      <c r="K14" s="103"/>
      <c r="L14" s="196" t="s">
        <v>20</v>
      </c>
    </row>
    <row r="15" spans="1:12" ht="15.75">
      <c r="A15" s="101"/>
      <c r="B15" s="101"/>
      <c r="C15" s="101"/>
      <c r="D15" s="101"/>
      <c r="E15" s="101"/>
      <c r="F15" s="180" t="s">
        <v>243</v>
      </c>
      <c r="G15" s="104"/>
      <c r="H15" s="104" t="s">
        <v>243</v>
      </c>
      <c r="I15" s="9"/>
      <c r="J15" s="180" t="s">
        <v>243</v>
      </c>
      <c r="K15" s="106"/>
      <c r="L15" s="105" t="s">
        <v>243</v>
      </c>
    </row>
    <row r="16" spans="1:12" ht="15.75">
      <c r="A16" s="101"/>
      <c r="B16" s="101"/>
      <c r="C16" s="101"/>
      <c r="D16" s="101"/>
      <c r="E16" s="101"/>
      <c r="F16" s="107"/>
      <c r="G16" s="107"/>
      <c r="H16" s="197"/>
      <c r="I16" s="108"/>
      <c r="J16" s="177"/>
      <c r="K16" s="109"/>
      <c r="L16" s="109"/>
    </row>
    <row r="17" spans="1:12" ht="15.75">
      <c r="A17" s="101"/>
      <c r="B17" s="101"/>
      <c r="C17" s="101"/>
      <c r="D17" s="101"/>
      <c r="E17" s="101"/>
      <c r="F17" s="109"/>
      <c r="G17" s="109"/>
      <c r="H17" s="109"/>
      <c r="I17" s="101"/>
      <c r="J17" s="178"/>
      <c r="K17" s="109"/>
      <c r="L17" s="109"/>
    </row>
    <row r="18" spans="1:12" ht="18">
      <c r="A18" s="101"/>
      <c r="B18" s="121" t="s">
        <v>10</v>
      </c>
      <c r="C18" s="101"/>
      <c r="D18" s="101"/>
      <c r="E18" s="101"/>
      <c r="F18" s="110">
        <v>200198</v>
      </c>
      <c r="G18" s="109"/>
      <c r="H18" s="110">
        <v>148639</v>
      </c>
      <c r="I18" s="101"/>
      <c r="J18" s="110">
        <f>'Condensed PL-30.6.03-draft'!F18</f>
        <v>200198</v>
      </c>
      <c r="K18" s="192"/>
      <c r="L18" s="110">
        <f>'Condensed PL-30.6.03-draft'!H18</f>
        <v>148639</v>
      </c>
    </row>
    <row r="19" spans="1:12" ht="15.75">
      <c r="A19" s="101"/>
      <c r="B19" s="121"/>
      <c r="C19" s="101"/>
      <c r="D19" s="101"/>
      <c r="E19" s="101"/>
      <c r="F19" s="109"/>
      <c r="G19" s="109"/>
      <c r="H19" s="111"/>
      <c r="I19" s="101"/>
      <c r="J19" s="192"/>
      <c r="K19" s="192"/>
      <c r="L19" s="111"/>
    </row>
    <row r="20" spans="1:12" ht="15.75">
      <c r="A20" s="101"/>
      <c r="B20" s="121"/>
      <c r="C20" s="101"/>
      <c r="D20" s="101"/>
      <c r="E20" s="101"/>
      <c r="F20" s="109"/>
      <c r="G20" s="109"/>
      <c r="H20" s="111"/>
      <c r="I20" s="101"/>
      <c r="J20" s="192"/>
      <c r="K20" s="192"/>
      <c r="L20" s="111"/>
    </row>
    <row r="21" spans="1:12" ht="15.75">
      <c r="A21" s="101"/>
      <c r="B21" s="121" t="s">
        <v>87</v>
      </c>
      <c r="C21" s="101"/>
      <c r="D21" s="101"/>
      <c r="E21" s="101"/>
      <c r="F21" s="111">
        <v>13176</v>
      </c>
      <c r="G21" s="109"/>
      <c r="H21" s="111">
        <v>10339</v>
      </c>
      <c r="I21" s="101"/>
      <c r="J21" s="111">
        <f>'Condensed PL-30.6.03-draft'!F21</f>
        <v>13176</v>
      </c>
      <c r="K21" s="192"/>
      <c r="L21" s="111">
        <f>'Condensed PL-30.6.03-draft'!H21</f>
        <v>10339</v>
      </c>
    </row>
    <row r="22" spans="1:12" ht="15.75">
      <c r="A22" s="101"/>
      <c r="B22" s="121"/>
      <c r="C22" s="101"/>
      <c r="D22" s="101"/>
      <c r="E22" s="101"/>
      <c r="F22" s="109"/>
      <c r="G22" s="109"/>
      <c r="H22" s="111"/>
      <c r="I22" s="101"/>
      <c r="J22" s="192"/>
      <c r="K22" s="192"/>
      <c r="L22" s="111"/>
    </row>
    <row r="23" spans="1:12" ht="15.75">
      <c r="A23" s="101"/>
      <c r="B23" s="121" t="s">
        <v>247</v>
      </c>
      <c r="C23" s="101"/>
      <c r="D23" s="101"/>
      <c r="E23" s="101"/>
      <c r="F23" s="198">
        <v>-3076</v>
      </c>
      <c r="G23" s="109"/>
      <c r="H23" s="198">
        <v>-2390</v>
      </c>
      <c r="I23" s="101"/>
      <c r="J23" s="198">
        <f>'Condensed PL-30.6.03-draft'!F23</f>
        <v>-3076</v>
      </c>
      <c r="K23" s="192"/>
      <c r="L23" s="198">
        <f>'Condensed PL-30.6.03-draft'!H23</f>
        <v>-2390</v>
      </c>
    </row>
    <row r="24" spans="1:12" ht="15.75">
      <c r="A24" s="101"/>
      <c r="B24" s="121"/>
      <c r="C24" s="101"/>
      <c r="D24" s="101"/>
      <c r="E24" s="101"/>
      <c r="F24" s="112"/>
      <c r="G24" s="109"/>
      <c r="H24" s="112"/>
      <c r="I24" s="101"/>
      <c r="J24" s="112"/>
      <c r="K24" s="192"/>
      <c r="L24" s="112"/>
    </row>
    <row r="25" spans="1:12" ht="15.75">
      <c r="A25" s="101"/>
      <c r="B25" s="121" t="s">
        <v>282</v>
      </c>
      <c r="C25" s="101"/>
      <c r="D25" s="101"/>
      <c r="E25" s="101"/>
      <c r="F25" s="112">
        <v>10</v>
      </c>
      <c r="G25" s="109"/>
      <c r="H25" s="112">
        <v>0</v>
      </c>
      <c r="I25" s="101"/>
      <c r="J25" s="112">
        <f>'Condensed PL-30.6.03-draft'!F25</f>
        <v>10</v>
      </c>
      <c r="K25" s="192"/>
      <c r="L25" s="112"/>
    </row>
    <row r="26" spans="1:12" ht="15.75">
      <c r="A26" s="101"/>
      <c r="B26" s="121"/>
      <c r="C26" s="101"/>
      <c r="D26" s="101"/>
      <c r="E26" s="101"/>
      <c r="F26" s="109"/>
      <c r="G26" s="109"/>
      <c r="H26" s="112"/>
      <c r="I26" s="101"/>
      <c r="J26" s="192">
        <f>'Condensed PL-30.6.03-draft'!F26</f>
        <v>0</v>
      </c>
      <c r="K26" s="192"/>
      <c r="L26" s="112"/>
    </row>
    <row r="27" spans="1:12" ht="15.75">
      <c r="A27" s="101"/>
      <c r="B27" s="121" t="s">
        <v>280</v>
      </c>
      <c r="C27" s="101"/>
      <c r="D27" s="101"/>
      <c r="E27" s="101"/>
      <c r="F27" s="198">
        <v>-2049</v>
      </c>
      <c r="G27" s="109"/>
      <c r="H27" s="198">
        <v>-1476</v>
      </c>
      <c r="I27" s="101"/>
      <c r="J27" s="198">
        <f>'Condensed PL-30.6.03-draft'!F27</f>
        <v>-2049</v>
      </c>
      <c r="K27" s="192"/>
      <c r="L27" s="198">
        <f>'Condensed PL-30.6.03-draft'!H27</f>
        <v>-1476</v>
      </c>
    </row>
    <row r="28" spans="1:12" ht="15.75">
      <c r="A28" s="101"/>
      <c r="B28" s="121"/>
      <c r="C28" s="101"/>
      <c r="D28" s="101"/>
      <c r="E28" s="101"/>
      <c r="F28" s="109"/>
      <c r="G28" s="109"/>
      <c r="H28" s="112"/>
      <c r="I28" s="101"/>
      <c r="J28" s="192">
        <f>'Condensed PL-30.6.03-draft'!F28</f>
        <v>0</v>
      </c>
      <c r="K28" s="192"/>
      <c r="L28" s="112">
        <f>'Condensed PL-30.6.03-draft'!H28</f>
        <v>0</v>
      </c>
    </row>
    <row r="29" spans="1:12" ht="18">
      <c r="A29" s="101"/>
      <c r="B29" s="121" t="s">
        <v>88</v>
      </c>
      <c r="C29" s="101"/>
      <c r="D29" s="101"/>
      <c r="E29" s="101"/>
      <c r="F29" s="113">
        <v>70</v>
      </c>
      <c r="G29" s="109"/>
      <c r="H29" s="113">
        <v>70</v>
      </c>
      <c r="I29" s="101"/>
      <c r="J29" s="113">
        <f>'Condensed PL-30.6.03-draft'!F29</f>
        <v>70</v>
      </c>
      <c r="K29" s="192"/>
      <c r="L29" s="113">
        <f>'Condensed PL-30.6.03-draft'!H29</f>
        <v>70</v>
      </c>
    </row>
    <row r="30" spans="1:12" ht="15.75">
      <c r="A30" s="101"/>
      <c r="B30" s="121"/>
      <c r="C30" s="101"/>
      <c r="D30" s="101"/>
      <c r="E30" s="101"/>
      <c r="F30" s="109"/>
      <c r="G30" s="109"/>
      <c r="H30" s="111"/>
      <c r="I30" s="101"/>
      <c r="J30" s="192"/>
      <c r="K30" s="192"/>
      <c r="L30" s="111"/>
    </row>
    <row r="31" spans="1:12" ht="15.75">
      <c r="A31" s="101"/>
      <c r="B31" s="121" t="s">
        <v>89</v>
      </c>
      <c r="C31" s="101"/>
      <c r="D31" s="101"/>
      <c r="E31" s="101"/>
      <c r="F31" s="111">
        <f>SUM(F21:F29)</f>
        <v>8131</v>
      </c>
      <c r="G31" s="111"/>
      <c r="H31" s="111">
        <f>SUM(H21:H29)</f>
        <v>6543</v>
      </c>
      <c r="I31" s="101"/>
      <c r="J31" s="111">
        <f>'Condensed PL-30.6.03-draft'!F31</f>
        <v>8131</v>
      </c>
      <c r="K31" s="111"/>
      <c r="L31" s="111">
        <f>'Condensed PL-30.6.03-draft'!H31</f>
        <v>6543</v>
      </c>
    </row>
    <row r="32" spans="1:12" ht="15.75">
      <c r="A32" s="101"/>
      <c r="B32" s="121"/>
      <c r="C32" s="101"/>
      <c r="D32" s="101"/>
      <c r="E32" s="101"/>
      <c r="F32" s="109"/>
      <c r="G32" s="109"/>
      <c r="H32" s="111"/>
      <c r="I32" s="101"/>
      <c r="J32" s="192"/>
      <c r="K32" s="192"/>
      <c r="L32" s="111"/>
    </row>
    <row r="33" spans="1:12" ht="15.75">
      <c r="A33" s="101"/>
      <c r="B33" s="121" t="s">
        <v>92</v>
      </c>
      <c r="C33" s="101"/>
      <c r="D33" s="101"/>
      <c r="E33" s="101"/>
      <c r="F33" s="114">
        <v>-1444</v>
      </c>
      <c r="G33" s="109"/>
      <c r="H33" s="114">
        <v>-1234</v>
      </c>
      <c r="I33" s="101"/>
      <c r="J33" s="114">
        <f>'Condensed PL-30.6.03-draft'!F33</f>
        <v>-1444</v>
      </c>
      <c r="K33" s="192"/>
      <c r="L33" s="114">
        <f>'Condensed PL-30.6.03-draft'!H33</f>
        <v>-1234</v>
      </c>
    </row>
    <row r="34" spans="1:12" ht="15.75">
      <c r="A34" s="101"/>
      <c r="B34" s="121"/>
      <c r="C34" s="101"/>
      <c r="D34" s="101"/>
      <c r="E34" s="101"/>
      <c r="F34" s="109"/>
      <c r="G34" s="109"/>
      <c r="H34" s="114"/>
      <c r="I34" s="101"/>
      <c r="J34" s="192"/>
      <c r="K34" s="192"/>
      <c r="L34" s="114"/>
    </row>
    <row r="35" spans="1:12" ht="15.75">
      <c r="A35" s="101"/>
      <c r="B35" s="121" t="s">
        <v>90</v>
      </c>
      <c r="C35" s="101"/>
      <c r="D35" s="101"/>
      <c r="E35" s="101"/>
      <c r="F35" s="111">
        <f>SUM(F31:F33)</f>
        <v>6687</v>
      </c>
      <c r="G35" s="111"/>
      <c r="H35" s="111">
        <f>SUM(H31:H33)</f>
        <v>5309</v>
      </c>
      <c r="I35" s="101"/>
      <c r="J35" s="111">
        <f>'Condensed PL-30.6.03-draft'!F35</f>
        <v>6687</v>
      </c>
      <c r="K35" s="111"/>
      <c r="L35" s="111">
        <f>'Condensed PL-30.6.03-draft'!H35</f>
        <v>5309</v>
      </c>
    </row>
    <row r="36" spans="1:12" ht="15.75">
      <c r="A36" s="101"/>
      <c r="B36" s="121"/>
      <c r="C36" s="101"/>
      <c r="D36" s="101"/>
      <c r="E36" s="101"/>
      <c r="F36" s="109"/>
      <c r="G36" s="109"/>
      <c r="H36" s="111"/>
      <c r="I36" s="101"/>
      <c r="J36" s="192"/>
      <c r="K36" s="192"/>
      <c r="L36" s="111"/>
    </row>
    <row r="37" spans="1:12" ht="15.75">
      <c r="A37" s="101"/>
      <c r="B37" s="121" t="s">
        <v>91</v>
      </c>
      <c r="C37" s="101"/>
      <c r="D37" s="101"/>
      <c r="E37" s="101"/>
      <c r="F37" s="198">
        <v>-1018</v>
      </c>
      <c r="G37" s="109"/>
      <c r="H37" s="198">
        <v>-686</v>
      </c>
      <c r="I37" s="101"/>
      <c r="J37" s="198">
        <f>'Condensed PL-30.6.03-draft'!F37</f>
        <v>-1018</v>
      </c>
      <c r="K37" s="192"/>
      <c r="L37" s="198">
        <f>'Condensed PL-30.6.03-draft'!H37</f>
        <v>-686</v>
      </c>
    </row>
    <row r="38" spans="1:12" ht="15.75">
      <c r="A38" s="101"/>
      <c r="B38" s="121"/>
      <c r="C38" s="101"/>
      <c r="D38" s="101"/>
      <c r="E38" s="101"/>
      <c r="F38" s="109"/>
      <c r="G38" s="109"/>
      <c r="H38" s="114"/>
      <c r="I38" s="101"/>
      <c r="J38" s="192"/>
      <c r="K38" s="192"/>
      <c r="L38" s="114"/>
    </row>
    <row r="39" spans="1:12" ht="16.5" thickBot="1">
      <c r="A39" s="101"/>
      <c r="B39" s="121" t="s">
        <v>93</v>
      </c>
      <c r="C39" s="101"/>
      <c r="D39" s="101"/>
      <c r="E39" s="101"/>
      <c r="F39" s="115">
        <f>SUM(F35:F37)</f>
        <v>5669</v>
      </c>
      <c r="G39" s="109"/>
      <c r="H39" s="115">
        <f>SUM(H35:H37)</f>
        <v>4623</v>
      </c>
      <c r="I39" s="101"/>
      <c r="J39" s="115">
        <f>'Condensed PL-30.6.03-draft'!F39</f>
        <v>5669</v>
      </c>
      <c r="K39" s="192"/>
      <c r="L39" s="115">
        <f>'Condensed PL-30.6.03-draft'!H39</f>
        <v>4623</v>
      </c>
    </row>
    <row r="40" spans="1:12" ht="16.5" thickTop="1">
      <c r="A40" s="101"/>
      <c r="B40" s="121"/>
      <c r="C40" s="101"/>
      <c r="D40" s="101"/>
      <c r="E40" s="101"/>
      <c r="F40" s="109"/>
      <c r="G40" s="109"/>
      <c r="H40" s="109"/>
      <c r="I40" s="101"/>
      <c r="J40" s="192">
        <f>'Condensed PL-30.6.03-draft'!F40</f>
        <v>0</v>
      </c>
      <c r="K40" s="192"/>
      <c r="L40" s="192">
        <f>'Condensed PL-30.6.03-draft'!H40</f>
        <v>0</v>
      </c>
    </row>
    <row r="41" spans="1:12" ht="15.75">
      <c r="A41" s="101"/>
      <c r="B41" s="121" t="s">
        <v>96</v>
      </c>
      <c r="C41" s="101"/>
      <c r="D41" s="101"/>
      <c r="E41" s="101"/>
      <c r="F41" s="109"/>
      <c r="G41" s="109"/>
      <c r="H41" s="109"/>
      <c r="I41" s="101"/>
      <c r="J41" s="192">
        <f>'Condensed PL-30.6.03-draft'!F41</f>
        <v>0</v>
      </c>
      <c r="K41" s="192"/>
      <c r="L41" s="192">
        <f>'Condensed PL-30.6.03-draft'!H41</f>
        <v>0</v>
      </c>
    </row>
    <row r="42" spans="1:12" ht="16.5" thickBot="1">
      <c r="A42" s="101"/>
      <c r="B42" s="121" t="s">
        <v>97</v>
      </c>
      <c r="C42" s="101"/>
      <c r="D42" s="101"/>
      <c r="E42" s="101"/>
      <c r="F42" s="173">
        <f>SUM(F39/60000)*100</f>
        <v>9.448333333333334</v>
      </c>
      <c r="G42" s="116"/>
      <c r="H42" s="173">
        <f>SUM(H39/60000)*100</f>
        <v>7.704999999999999</v>
      </c>
      <c r="I42" s="117"/>
      <c r="J42" s="173">
        <f>'Condensed PL-30.6.03-draft'!F42</f>
        <v>9.448333333333334</v>
      </c>
      <c r="K42" s="116"/>
      <c r="L42" s="199">
        <f>'Condensed PL-30.6.03-draft'!H42</f>
        <v>7.704999999999999</v>
      </c>
    </row>
    <row r="43" spans="1:12" ht="16.5" thickTop="1">
      <c r="A43" s="101"/>
      <c r="B43" s="121"/>
      <c r="C43" s="101"/>
      <c r="D43" s="101"/>
      <c r="E43" s="101"/>
      <c r="F43" s="109"/>
      <c r="G43" s="109"/>
      <c r="H43" s="109"/>
      <c r="I43" s="101"/>
      <c r="J43" s="192"/>
      <c r="K43" s="192"/>
      <c r="L43" s="192"/>
    </row>
    <row r="44" spans="1:12" ht="16.5" thickBot="1">
      <c r="A44" s="101"/>
      <c r="B44" s="121" t="s">
        <v>98</v>
      </c>
      <c r="C44" s="101"/>
      <c r="D44" s="101"/>
      <c r="E44" s="101"/>
      <c r="F44" s="118" t="s">
        <v>94</v>
      </c>
      <c r="G44" s="109"/>
      <c r="H44" s="118" t="s">
        <v>94</v>
      </c>
      <c r="I44" s="101"/>
      <c r="J44" s="193" t="str">
        <f>'Condensed PL-30.6.03-draft'!F44</f>
        <v>NA</v>
      </c>
      <c r="K44" s="192"/>
      <c r="L44" s="193" t="str">
        <f>'Condensed PL-30.6.03-draft'!H44</f>
        <v>NA</v>
      </c>
    </row>
    <row r="45" spans="1:12" ht="16.5" thickTop="1">
      <c r="A45" s="101"/>
      <c r="B45" s="101"/>
      <c r="C45" s="101"/>
      <c r="D45" s="101"/>
      <c r="E45" s="101"/>
      <c r="F45" s="119"/>
      <c r="G45" s="119"/>
      <c r="H45" s="120"/>
      <c r="I45" s="108"/>
      <c r="J45" s="194"/>
      <c r="K45" s="194"/>
      <c r="L45" s="200"/>
    </row>
    <row r="47" ht="15">
      <c r="B47" s="57" t="s">
        <v>303</v>
      </c>
    </row>
    <row r="48" ht="15">
      <c r="B48" s="57" t="s">
        <v>95</v>
      </c>
    </row>
  </sheetData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25" zoomScaleNormal="125" workbookViewId="0" topLeftCell="A1">
      <pane xSplit="1" ySplit="9" topLeftCell="B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4" sqref="I44"/>
    </sheetView>
  </sheetViews>
  <sheetFormatPr defaultColWidth="9.140625" defaultRowHeight="15"/>
  <cols>
    <col min="1" max="1" width="5.421875" style="0" customWidth="1"/>
    <col min="8" max="8" width="13.8515625" style="0" customWidth="1"/>
    <col min="9" max="9" width="9.00390625" style="0" customWidth="1"/>
    <col min="10" max="10" width="13.140625" style="0" customWidth="1"/>
    <col min="11" max="11" width="9.421875" style="0" bestFit="1" customWidth="1"/>
  </cols>
  <sheetData>
    <row r="1" ht="19.5">
      <c r="A1" s="15" t="s">
        <v>283</v>
      </c>
    </row>
    <row r="2" ht="15">
      <c r="A2" s="26" t="s">
        <v>236</v>
      </c>
    </row>
    <row r="3" ht="15">
      <c r="A3" s="26"/>
    </row>
    <row r="4" ht="15">
      <c r="A4" s="26" t="s">
        <v>273</v>
      </c>
    </row>
    <row r="5" ht="15">
      <c r="A5" s="26"/>
    </row>
    <row r="6" ht="18.75">
      <c r="A6" s="85" t="s">
        <v>274</v>
      </c>
    </row>
    <row r="7" spans="1:10" ht="18.75">
      <c r="A7" s="85"/>
      <c r="J7" s="30" t="s">
        <v>126</v>
      </c>
    </row>
    <row r="8" spans="8:10" ht="15">
      <c r="H8" s="30" t="s">
        <v>72</v>
      </c>
      <c r="I8" s="30"/>
      <c r="J8" s="30" t="s">
        <v>194</v>
      </c>
    </row>
    <row r="9" spans="7:10" ht="15">
      <c r="G9" s="2" t="s">
        <v>73</v>
      </c>
      <c r="H9" s="30" t="s">
        <v>248</v>
      </c>
      <c r="I9" s="30"/>
      <c r="J9" s="30" t="s">
        <v>289</v>
      </c>
    </row>
    <row r="10" spans="8:10" ht="15">
      <c r="H10" s="30" t="s">
        <v>243</v>
      </c>
      <c r="I10" s="2"/>
      <c r="J10" s="30" t="s">
        <v>243</v>
      </c>
    </row>
    <row r="12" spans="2:10" ht="18.75">
      <c r="B12" s="85" t="s">
        <v>69</v>
      </c>
      <c r="H12" s="58">
        <v>192739</v>
      </c>
      <c r="I12" s="38"/>
      <c r="J12" s="58">
        <v>188667</v>
      </c>
    </row>
    <row r="13" spans="2:10" ht="18.75">
      <c r="B13" s="85" t="s">
        <v>74</v>
      </c>
      <c r="H13" s="58">
        <v>2279</v>
      </c>
      <c r="I13" s="38"/>
      <c r="J13" s="58">
        <v>2229</v>
      </c>
    </row>
    <row r="14" spans="2:10" ht="18.75">
      <c r="B14" s="85" t="s">
        <v>75</v>
      </c>
      <c r="H14" s="58">
        <v>113</v>
      </c>
      <c r="I14" s="38"/>
      <c r="J14" s="58">
        <v>113</v>
      </c>
    </row>
    <row r="15" spans="2:10" ht="18.75">
      <c r="B15" s="85" t="s">
        <v>19</v>
      </c>
      <c r="H15" s="58">
        <v>92</v>
      </c>
      <c r="I15" s="38"/>
      <c r="J15" s="58">
        <v>93</v>
      </c>
    </row>
    <row r="16" ht="15">
      <c r="I16" s="38"/>
    </row>
    <row r="17" spans="2:9" ht="18.75">
      <c r="B17" s="85" t="s">
        <v>253</v>
      </c>
      <c r="I17" s="38"/>
    </row>
    <row r="18" spans="2:10" ht="15">
      <c r="B18" t="s">
        <v>76</v>
      </c>
      <c r="H18" s="181">
        <v>81650</v>
      </c>
      <c r="I18" s="38"/>
      <c r="J18" s="181">
        <v>66594</v>
      </c>
    </row>
    <row r="19" spans="2:10" ht="15">
      <c r="B19" t="s">
        <v>220</v>
      </c>
      <c r="H19" s="61">
        <v>98929</v>
      </c>
      <c r="I19" s="38"/>
      <c r="J19" s="61">
        <v>87925</v>
      </c>
    </row>
    <row r="20" spans="2:10" ht="15">
      <c r="B20" t="s">
        <v>219</v>
      </c>
      <c r="H20" s="61">
        <v>28335</v>
      </c>
      <c r="I20" s="38"/>
      <c r="J20" s="61">
        <v>29577</v>
      </c>
    </row>
    <row r="21" spans="2:10" ht="15">
      <c r="B21" t="s">
        <v>14</v>
      </c>
      <c r="H21" s="61">
        <v>12740</v>
      </c>
      <c r="I21" s="38"/>
      <c r="J21" s="61">
        <v>12805</v>
      </c>
    </row>
    <row r="22" spans="8:10" ht="15">
      <c r="H22" s="182">
        <f>SUM(H18:H21)</f>
        <v>221654</v>
      </c>
      <c r="I22" s="38"/>
      <c r="J22" s="182">
        <f>SUM(J18:J21)</f>
        <v>196901</v>
      </c>
    </row>
    <row r="23" spans="2:10" ht="18.75">
      <c r="B23" s="85" t="s">
        <v>254</v>
      </c>
      <c r="H23" s="7"/>
      <c r="I23" s="38"/>
      <c r="J23" s="73"/>
    </row>
    <row r="24" spans="2:10" ht="15">
      <c r="B24" t="s">
        <v>77</v>
      </c>
      <c r="H24" s="61">
        <v>39458</v>
      </c>
      <c r="I24" s="38"/>
      <c r="J24" s="61">
        <v>36920</v>
      </c>
    </row>
    <row r="25" spans="2:10" ht="15">
      <c r="B25" t="s">
        <v>78</v>
      </c>
      <c r="H25" s="61">
        <v>155249</v>
      </c>
      <c r="I25" s="38"/>
      <c r="J25" s="61">
        <v>139896</v>
      </c>
    </row>
    <row r="26" spans="2:10" ht="15">
      <c r="B26" t="s">
        <v>86</v>
      </c>
      <c r="H26" s="61">
        <v>21726</v>
      </c>
      <c r="I26" s="38"/>
      <c r="J26" s="61">
        <v>17633</v>
      </c>
    </row>
    <row r="27" spans="2:10" ht="15">
      <c r="B27" t="s">
        <v>79</v>
      </c>
      <c r="H27" s="61">
        <v>752</v>
      </c>
      <c r="I27" s="38"/>
      <c r="J27" s="61">
        <v>1421</v>
      </c>
    </row>
    <row r="28" spans="8:10" ht="15">
      <c r="H28" s="124">
        <f>SUM(H24:H27)</f>
        <v>217185</v>
      </c>
      <c r="I28" s="38"/>
      <c r="J28" s="124">
        <f>SUM(J24:J27)</f>
        <v>195870</v>
      </c>
    </row>
    <row r="29" spans="2:10" ht="15">
      <c r="B29" s="28" t="s">
        <v>255</v>
      </c>
      <c r="H29" s="128">
        <f>SUM(H22-H28)</f>
        <v>4469</v>
      </c>
      <c r="I29" s="38"/>
      <c r="J29" s="128">
        <f>SUM(J22-J28)</f>
        <v>1031</v>
      </c>
    </row>
    <row r="30" spans="8:10" ht="15.75" thickBot="1">
      <c r="H30" s="97">
        <f>SUM(H29+H12+H13+H14+H15)</f>
        <v>199692</v>
      </c>
      <c r="I30" s="38"/>
      <c r="J30" s="97">
        <f>SUM(J29+J12+J13+J14+J15)</f>
        <v>192133</v>
      </c>
    </row>
    <row r="31" ht="15.75" thickTop="1">
      <c r="I31" s="38"/>
    </row>
    <row r="32" spans="2:9" ht="15">
      <c r="B32" t="s">
        <v>80</v>
      </c>
      <c r="I32" s="38"/>
    </row>
    <row r="33" ht="15">
      <c r="I33" s="38"/>
    </row>
    <row r="34" spans="2:9" ht="18.75">
      <c r="B34" s="85" t="s">
        <v>81</v>
      </c>
      <c r="I34" s="38"/>
    </row>
    <row r="35" spans="2:10" ht="15">
      <c r="B35" t="s">
        <v>82</v>
      </c>
      <c r="H35" s="58">
        <v>60000</v>
      </c>
      <c r="I35" s="38"/>
      <c r="J35" s="58">
        <v>60000</v>
      </c>
    </row>
    <row r="36" spans="2:11" ht="15">
      <c r="B36" t="s">
        <v>83</v>
      </c>
      <c r="H36" s="98">
        <v>56553</v>
      </c>
      <c r="I36" s="38"/>
      <c r="J36" s="98">
        <v>50885</v>
      </c>
      <c r="K36" s="38" t="s">
        <v>195</v>
      </c>
    </row>
    <row r="37" spans="2:10" ht="15">
      <c r="B37" s="29" t="s">
        <v>144</v>
      </c>
      <c r="H37" s="58">
        <f>SUM(H35:H36)</f>
        <v>116553</v>
      </c>
      <c r="I37" s="38"/>
      <c r="J37" s="58">
        <f>SUM(J35:J36)</f>
        <v>110885</v>
      </c>
    </row>
    <row r="38" spans="2:10" ht="17.25">
      <c r="B38" s="16" t="s">
        <v>275</v>
      </c>
      <c r="H38" s="94">
        <v>4112</v>
      </c>
      <c r="I38" s="38"/>
      <c r="J38" s="94">
        <v>4112</v>
      </c>
    </row>
    <row r="39" spans="2:10" ht="15">
      <c r="B39" s="29"/>
      <c r="H39" s="58">
        <f>SUM(H37:H38)</f>
        <v>120665</v>
      </c>
      <c r="I39" s="38"/>
      <c r="J39" s="58">
        <f>SUM(J37:J38)</f>
        <v>114997</v>
      </c>
    </row>
    <row r="40" spans="2:11" ht="18.75">
      <c r="B40" s="85" t="s">
        <v>257</v>
      </c>
      <c r="H40" s="58">
        <v>27961</v>
      </c>
      <c r="I40" s="38"/>
      <c r="J40" s="58">
        <v>26949</v>
      </c>
      <c r="K40" s="38" t="s">
        <v>195</v>
      </c>
    </row>
    <row r="41" spans="8:9" ht="15">
      <c r="H41" s="58"/>
      <c r="I41" s="38"/>
    </row>
    <row r="42" spans="2:9" ht="18.75">
      <c r="B42" s="85" t="s">
        <v>84</v>
      </c>
      <c r="H42" s="58"/>
      <c r="I42" s="38"/>
    </row>
    <row r="43" spans="2:10" ht="15">
      <c r="B43" t="s">
        <v>221</v>
      </c>
      <c r="H43" s="58">
        <v>40310</v>
      </c>
      <c r="I43" s="38"/>
      <c r="J43" s="58">
        <v>39935</v>
      </c>
    </row>
    <row r="44" spans="2:11" ht="15">
      <c r="B44" t="s">
        <v>85</v>
      </c>
      <c r="H44" s="58">
        <v>10756</v>
      </c>
      <c r="I44" s="38"/>
      <c r="J44" s="58">
        <v>10252</v>
      </c>
      <c r="K44" s="86" t="s">
        <v>195</v>
      </c>
    </row>
    <row r="45" spans="8:11" ht="15.75" thickBot="1">
      <c r="H45" s="183">
        <f>SUM(H39:H44)</f>
        <v>199692</v>
      </c>
      <c r="J45" s="183">
        <f>SUM(J39:J44)</f>
        <v>192133</v>
      </c>
      <c r="K45" s="38"/>
    </row>
    <row r="46" ht="15.75" thickTop="1"/>
    <row r="47" spans="2:9" ht="15">
      <c r="B47" t="s">
        <v>143</v>
      </c>
      <c r="I47" s="41"/>
    </row>
    <row r="48" spans="2:10" ht="17.25">
      <c r="B48" t="s">
        <v>259</v>
      </c>
      <c r="H48" s="146">
        <v>0</v>
      </c>
      <c r="I48" s="41"/>
      <c r="J48" s="146">
        <v>1.96</v>
      </c>
    </row>
    <row r="49" spans="2:10" ht="17.25">
      <c r="B49" t="s">
        <v>260</v>
      </c>
      <c r="H49" s="146">
        <f>SUM(H39)/H35</f>
        <v>2.011083333333333</v>
      </c>
      <c r="I49" s="41"/>
      <c r="J49" s="146">
        <f>SUM(J39)/J35</f>
        <v>1.9166166666666666</v>
      </c>
    </row>
    <row r="50" spans="8:10" ht="17.25">
      <c r="H50" s="146"/>
      <c r="I50" s="41"/>
      <c r="J50" s="146"/>
    </row>
    <row r="51" spans="2:10" ht="17.25">
      <c r="B51" s="28" t="s">
        <v>261</v>
      </c>
      <c r="H51" s="146"/>
      <c r="I51" s="41"/>
      <c r="J51" s="146"/>
    </row>
    <row r="52" spans="8:10" ht="17.25">
      <c r="H52" s="146"/>
      <c r="I52" s="41"/>
      <c r="J52" s="146"/>
    </row>
    <row r="54" ht="15">
      <c r="A54" s="100" t="s">
        <v>258</v>
      </c>
    </row>
    <row r="56" spans="8:10" ht="15">
      <c r="H56" s="14">
        <f>SUM(H30-H45)</f>
        <v>0</v>
      </c>
      <c r="J56" s="38">
        <f>SUM(J30-J45)</f>
        <v>0</v>
      </c>
    </row>
  </sheetData>
  <printOptions/>
  <pageMargins left="0.75" right="0.75" top="1" bottom="1" header="0.5" footer="0.5"/>
  <pageSetup fitToHeight="1" fitToWidth="1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tabSelected="1" zoomScale="95" zoomScaleNormal="95" zoomScaleSheetLayoutView="100" workbookViewId="0" topLeftCell="A136">
      <selection activeCell="D34" sqref="D34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18.421875" style="0" customWidth="1"/>
    <col min="4" max="4" width="19.421875" style="0" customWidth="1"/>
    <col min="5" max="5" width="8.7109375" style="0" customWidth="1"/>
    <col min="6" max="6" width="24.140625" style="0" customWidth="1"/>
    <col min="7" max="7" width="25.7109375" style="0" customWidth="1"/>
    <col min="8" max="8" width="12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5" t="s">
        <v>283</v>
      </c>
    </row>
    <row r="2" ht="15">
      <c r="A2" s="26" t="s">
        <v>236</v>
      </c>
    </row>
    <row r="3" ht="15">
      <c r="A3" s="26" t="s">
        <v>3</v>
      </c>
    </row>
    <row r="4" ht="15">
      <c r="A4" s="26"/>
    </row>
    <row r="5" ht="15">
      <c r="A5" s="1" t="s">
        <v>21</v>
      </c>
    </row>
    <row r="6" spans="4:6" ht="15">
      <c r="D6" s="2"/>
      <c r="E6" s="2"/>
      <c r="F6" s="2"/>
    </row>
    <row r="7" spans="1:2" ht="18.75">
      <c r="A7" s="87" t="s">
        <v>163</v>
      </c>
      <c r="B7" s="88" t="s">
        <v>142</v>
      </c>
    </row>
    <row r="8" spans="1:2" ht="15">
      <c r="A8" s="30"/>
      <c r="B8" s="27"/>
    </row>
    <row r="9" spans="2:8" ht="15">
      <c r="B9" s="45"/>
      <c r="C9" s="137" t="s">
        <v>208</v>
      </c>
      <c r="D9" s="137" t="s">
        <v>209</v>
      </c>
      <c r="E9" s="137" t="s">
        <v>158</v>
      </c>
      <c r="F9" s="138" t="s">
        <v>207</v>
      </c>
      <c r="G9" s="138" t="s">
        <v>281</v>
      </c>
      <c r="H9" s="149" t="s">
        <v>158</v>
      </c>
    </row>
    <row r="10" spans="2:8" ht="15">
      <c r="B10" s="46"/>
      <c r="C10" s="139" t="s">
        <v>235</v>
      </c>
      <c r="D10" s="139" t="s">
        <v>234</v>
      </c>
      <c r="E10" s="139" t="s">
        <v>159</v>
      </c>
      <c r="F10" s="140" t="s">
        <v>203</v>
      </c>
      <c r="G10" s="140" t="s">
        <v>204</v>
      </c>
      <c r="H10" s="150" t="s">
        <v>159</v>
      </c>
    </row>
    <row r="11" spans="2:8" ht="15">
      <c r="B11" s="46"/>
      <c r="C11" s="141"/>
      <c r="D11" s="139" t="s">
        <v>235</v>
      </c>
      <c r="E11" s="139"/>
      <c r="F11" s="140"/>
      <c r="G11" s="140" t="s">
        <v>210</v>
      </c>
      <c r="H11" s="7"/>
    </row>
    <row r="12" spans="2:8" ht="15">
      <c r="B12" s="45"/>
      <c r="C12" s="137" t="s">
        <v>4</v>
      </c>
      <c r="D12" s="137" t="s">
        <v>233</v>
      </c>
      <c r="E12" s="137"/>
      <c r="F12" s="137" t="s">
        <v>4</v>
      </c>
      <c r="G12" s="137" t="s">
        <v>233</v>
      </c>
      <c r="H12" s="7"/>
    </row>
    <row r="13" spans="2:8" ht="15">
      <c r="B13" s="50"/>
      <c r="C13" s="142" t="s">
        <v>248</v>
      </c>
      <c r="D13" s="142" t="s">
        <v>20</v>
      </c>
      <c r="E13" s="142"/>
      <c r="F13" s="142" t="s">
        <v>248</v>
      </c>
      <c r="G13" s="142" t="s">
        <v>20</v>
      </c>
      <c r="H13" s="7"/>
    </row>
    <row r="14" spans="2:8" ht="15">
      <c r="B14" s="136"/>
      <c r="C14" s="69" t="s">
        <v>304</v>
      </c>
      <c r="D14" s="69" t="s">
        <v>304</v>
      </c>
      <c r="E14" s="69"/>
      <c r="F14" s="35" t="s">
        <v>304</v>
      </c>
      <c r="G14" s="35" t="s">
        <v>304</v>
      </c>
      <c r="H14" s="7"/>
    </row>
    <row r="15" spans="2:8" ht="15">
      <c r="B15" s="49"/>
      <c r="C15" s="69" t="s">
        <v>243</v>
      </c>
      <c r="D15" s="69" t="s">
        <v>243</v>
      </c>
      <c r="E15" s="69"/>
      <c r="F15" s="35" t="s">
        <v>243</v>
      </c>
      <c r="G15" s="69" t="s">
        <v>243</v>
      </c>
      <c r="H15" s="7"/>
    </row>
    <row r="16" spans="2:8" ht="15">
      <c r="B16" s="49" t="s">
        <v>9</v>
      </c>
      <c r="C16" s="61">
        <v>26801</v>
      </c>
      <c r="D16" s="62">
        <v>22032</v>
      </c>
      <c r="E16" s="151">
        <f>SUM(C16-D16)/D16</f>
        <v>0.2164578794480755</v>
      </c>
      <c r="F16" s="61">
        <f>'KLSE-Qtrly Notes-30.6.2003-draf'!C16</f>
        <v>26801</v>
      </c>
      <c r="G16" s="62">
        <f>'KLSE-Qtrly Notes-30.6.2003-draf'!D16</f>
        <v>22032</v>
      </c>
      <c r="H16" s="151">
        <f>SUM(F16-G16)/G16</f>
        <v>0.2164578794480755</v>
      </c>
    </row>
    <row r="17" spans="2:8" ht="15">
      <c r="B17" s="49" t="s">
        <v>266</v>
      </c>
      <c r="C17" s="61">
        <v>59200</v>
      </c>
      <c r="D17" s="61">
        <v>21430</v>
      </c>
      <c r="E17" s="151">
        <f>SUM(C17-D17)/D17</f>
        <v>1.762482501166589</v>
      </c>
      <c r="F17" s="61">
        <f>'KLSE-Qtrly Notes-30.6.2003-draf'!C17</f>
        <v>59200</v>
      </c>
      <c r="G17" s="61">
        <f>'KLSE-Qtrly Notes-30.6.2003-draf'!D17</f>
        <v>21430</v>
      </c>
      <c r="H17" s="191">
        <f>SUM(F17-G17)/G17</f>
        <v>1.762482501166589</v>
      </c>
    </row>
    <row r="18" spans="2:8" ht="15">
      <c r="B18" s="49" t="s">
        <v>6</v>
      </c>
      <c r="C18" s="80">
        <v>88576</v>
      </c>
      <c r="D18" s="80">
        <v>88695</v>
      </c>
      <c r="E18" s="201">
        <f>SUM(C18-D18)/D18</f>
        <v>-0.0013416765319352838</v>
      </c>
      <c r="F18" s="80">
        <f>'KLSE-Qtrly Notes-30.6.2003-draf'!C18</f>
        <v>88576</v>
      </c>
      <c r="G18" s="80">
        <f>'KLSE-Qtrly Notes-30.6.2003-draf'!D18</f>
        <v>88695</v>
      </c>
      <c r="H18" s="151">
        <f>SUM(F18-G18)/G18</f>
        <v>-0.0013416765319352838</v>
      </c>
    </row>
    <row r="19" spans="2:8" ht="17.25">
      <c r="B19" s="49" t="s">
        <v>7</v>
      </c>
      <c r="C19" s="52">
        <v>25621</v>
      </c>
      <c r="D19" s="55">
        <v>16482</v>
      </c>
      <c r="E19" s="151">
        <f>SUM(C19-D19)/D19</f>
        <v>0.5544836791651498</v>
      </c>
      <c r="F19" s="52">
        <f>'KLSE-Qtrly Notes-30.6.2003-draf'!C19</f>
        <v>25621</v>
      </c>
      <c r="G19" s="55">
        <f>'KLSE-Qtrly Notes-30.6.2003-draf'!D19</f>
        <v>16482</v>
      </c>
      <c r="H19" s="151">
        <f>SUM(F19-G19)/G19</f>
        <v>0.5544836791651498</v>
      </c>
    </row>
    <row r="20" spans="2:8" ht="17.25">
      <c r="B20" s="49" t="s">
        <v>288</v>
      </c>
      <c r="C20" s="65">
        <f>SUM(C16:C19)</f>
        <v>200198</v>
      </c>
      <c r="D20" s="65">
        <f>SUM(D16:D19)</f>
        <v>148639</v>
      </c>
      <c r="E20" s="165">
        <f>SUM(C20-D20)/D20</f>
        <v>0.34687396981949553</v>
      </c>
      <c r="F20" s="65">
        <f>'KLSE-Qtrly Notes-30.6.2003-draf'!C20</f>
        <v>200198</v>
      </c>
      <c r="G20" s="66">
        <f>'KLSE-Qtrly Notes-30.6.2003-draf'!D20</f>
        <v>148639</v>
      </c>
      <c r="H20" s="165">
        <f>SUM(F20-G20)/G20</f>
        <v>0.34687396981949553</v>
      </c>
    </row>
    <row r="21" spans="2:8" ht="15">
      <c r="B21" s="48"/>
      <c r="C21" s="8"/>
      <c r="D21" s="67"/>
      <c r="E21" s="67"/>
      <c r="F21" s="42"/>
      <c r="G21" s="67"/>
      <c r="H21" s="7"/>
    </row>
    <row r="22" spans="2:8" ht="15">
      <c r="B22" s="49"/>
      <c r="C22" s="137" t="s">
        <v>4</v>
      </c>
      <c r="D22" s="137" t="s">
        <v>233</v>
      </c>
      <c r="E22" s="137"/>
      <c r="F22" s="137" t="s">
        <v>4</v>
      </c>
      <c r="G22" s="137" t="s">
        <v>233</v>
      </c>
      <c r="H22" s="7"/>
    </row>
    <row r="23" spans="2:8" ht="15">
      <c r="B23" s="49"/>
      <c r="C23" s="142" t="s">
        <v>248</v>
      </c>
      <c r="D23" s="142" t="s">
        <v>20</v>
      </c>
      <c r="E23" s="142"/>
      <c r="F23" s="142" t="s">
        <v>248</v>
      </c>
      <c r="G23" s="142" t="s">
        <v>20</v>
      </c>
      <c r="H23" s="7"/>
    </row>
    <row r="24" spans="2:8" ht="15">
      <c r="B24" s="49"/>
      <c r="C24" s="69" t="s">
        <v>286</v>
      </c>
      <c r="D24" s="69" t="s">
        <v>286</v>
      </c>
      <c r="E24" s="69"/>
      <c r="F24" s="35" t="s">
        <v>286</v>
      </c>
      <c r="G24" s="69" t="s">
        <v>286</v>
      </c>
      <c r="H24" s="7"/>
    </row>
    <row r="25" spans="2:8" ht="15">
      <c r="B25" s="49"/>
      <c r="C25" s="139" t="s">
        <v>243</v>
      </c>
      <c r="D25" s="137" t="s">
        <v>243</v>
      </c>
      <c r="E25" s="137"/>
      <c r="F25" s="138" t="s">
        <v>243</v>
      </c>
      <c r="G25" s="137" t="s">
        <v>243</v>
      </c>
      <c r="H25" s="7"/>
    </row>
    <row r="26" spans="2:8" ht="15">
      <c r="B26" s="49"/>
      <c r="C26" s="139"/>
      <c r="D26" s="137"/>
      <c r="E26" s="137"/>
      <c r="F26" s="167"/>
      <c r="G26" s="137"/>
      <c r="H26" s="7"/>
    </row>
    <row r="27" spans="2:8" ht="15">
      <c r="B27" s="49" t="s">
        <v>9</v>
      </c>
      <c r="C27" s="153">
        <v>3289</v>
      </c>
      <c r="D27" s="154">
        <v>2886</v>
      </c>
      <c r="E27" s="155">
        <f>SUM(C27-D27)/D27</f>
        <v>0.13963963963963963</v>
      </c>
      <c r="F27" s="156">
        <f>'KLSE-Qtrly Notes-30.6.2003-draf'!C27</f>
        <v>3289</v>
      </c>
      <c r="G27" s="154">
        <f>'KLSE-Qtrly Notes-30.6.2003-draf'!D27</f>
        <v>2886</v>
      </c>
      <c r="H27" s="155">
        <f>SUM(F27-G27)/G27</f>
        <v>0.13963963963963963</v>
      </c>
    </row>
    <row r="28" spans="2:8" ht="15">
      <c r="B28" s="49" t="s">
        <v>266</v>
      </c>
      <c r="C28" s="61">
        <v>3121</v>
      </c>
      <c r="D28" s="61">
        <v>1349</v>
      </c>
      <c r="E28" s="151">
        <f>SUM(C28-D28)/D28</f>
        <v>1.3135656041512231</v>
      </c>
      <c r="F28" s="144">
        <f>'KLSE-Qtrly Notes-30.6.2003-draf'!C28</f>
        <v>3121</v>
      </c>
      <c r="G28" s="61">
        <f>'KLSE-Qtrly Notes-30.6.2003-draf'!D28</f>
        <v>1349</v>
      </c>
      <c r="H28" s="151">
        <f>SUM(F28-G28)/G28</f>
        <v>1.3135656041512231</v>
      </c>
    </row>
    <row r="29" spans="2:8" ht="15">
      <c r="B29" s="49" t="s">
        <v>6</v>
      </c>
      <c r="C29" s="80">
        <v>1639</v>
      </c>
      <c r="D29" s="80">
        <v>2689</v>
      </c>
      <c r="E29" s="151">
        <f>SUM(C29-D29)/D29</f>
        <v>-0.39047973224246935</v>
      </c>
      <c r="F29" s="81">
        <f>'KLSE-Qtrly Notes-30.6.2003-draf'!C29</f>
        <v>1639</v>
      </c>
      <c r="G29" s="82">
        <f>'KLSE-Qtrly Notes-30.6.2003-draf'!D29</f>
        <v>2689</v>
      </c>
      <c r="H29" s="151">
        <f>SUM(F29-G29)/G29</f>
        <v>-0.39047973224246935</v>
      </c>
    </row>
    <row r="30" spans="2:8" ht="17.25">
      <c r="B30" s="49" t="s">
        <v>7</v>
      </c>
      <c r="C30" s="145">
        <v>82</v>
      </c>
      <c r="D30" s="77">
        <v>-381</v>
      </c>
      <c r="E30" s="152" t="s">
        <v>16</v>
      </c>
      <c r="F30" s="71">
        <f>'KLSE-Qtrly Notes-30.6.2003-draf'!C30</f>
        <v>82</v>
      </c>
      <c r="G30" s="77">
        <f>'KLSE-Qtrly Notes-30.6.2003-draf'!D30</f>
        <v>-381</v>
      </c>
      <c r="H30" s="152" t="s">
        <v>16</v>
      </c>
    </row>
    <row r="31" spans="2:8" ht="17.25">
      <c r="B31" s="49" t="s">
        <v>288</v>
      </c>
      <c r="C31" s="65">
        <f>SUM(C27:C30)</f>
        <v>8131</v>
      </c>
      <c r="D31" s="65">
        <f>SUM(D27:D30)</f>
        <v>6543</v>
      </c>
      <c r="E31" s="165">
        <f>SUM(C31-D31)/D31</f>
        <v>0.24270212440776404</v>
      </c>
      <c r="F31" s="64">
        <f>'KLSE-Qtrly Notes-30.6.2003-draf'!C31</f>
        <v>8131</v>
      </c>
      <c r="G31" s="66">
        <f>'KLSE-Qtrly Notes-30.6.2003-draf'!D31</f>
        <v>6543</v>
      </c>
      <c r="H31" s="165">
        <f>SUM(F31-G31)/G31</f>
        <v>0.24270212440776404</v>
      </c>
    </row>
    <row r="32" spans="2:8" ht="17.25">
      <c r="B32" s="34"/>
      <c r="C32" s="158"/>
      <c r="D32" s="75"/>
      <c r="E32" s="75"/>
      <c r="F32" s="75"/>
      <c r="G32" s="159"/>
      <c r="H32" s="70"/>
    </row>
    <row r="33" spans="1:2" ht="15">
      <c r="A33" s="2" t="s">
        <v>11</v>
      </c>
      <c r="B33" t="s">
        <v>264</v>
      </c>
    </row>
    <row r="34" spans="1:2" ht="15">
      <c r="A34" s="2"/>
      <c r="B34" t="s">
        <v>265</v>
      </c>
    </row>
    <row r="35" ht="15">
      <c r="A35" s="2"/>
    </row>
    <row r="36" spans="1:2" ht="15">
      <c r="A36" s="2" t="s">
        <v>12</v>
      </c>
      <c r="B36" t="s">
        <v>318</v>
      </c>
    </row>
    <row r="37" spans="1:2" ht="15">
      <c r="A37" s="2"/>
      <c r="B37" t="s">
        <v>17</v>
      </c>
    </row>
    <row r="38" spans="1:2" ht="15">
      <c r="A38" s="2"/>
      <c r="B38" s="19" t="s">
        <v>267</v>
      </c>
    </row>
    <row r="39" ht="15">
      <c r="A39" s="2"/>
    </row>
    <row r="40" spans="1:2" ht="15">
      <c r="A40" s="2" t="s">
        <v>13</v>
      </c>
      <c r="B40" s="19" t="s">
        <v>307</v>
      </c>
    </row>
    <row r="41" ht="15">
      <c r="B41" t="s">
        <v>199</v>
      </c>
    </row>
    <row r="42" ht="15">
      <c r="B42" s="19"/>
    </row>
    <row r="43" spans="1:2" ht="15">
      <c r="A43" s="2" t="s">
        <v>18</v>
      </c>
      <c r="B43" t="s">
        <v>308</v>
      </c>
    </row>
    <row r="44" spans="1:2" ht="15">
      <c r="A44" s="2"/>
      <c r="B44" s="74" t="s">
        <v>310</v>
      </c>
    </row>
    <row r="45" ht="15">
      <c r="A45" s="2"/>
    </row>
    <row r="46" spans="1:2" ht="18.75">
      <c r="A46" s="87" t="s">
        <v>164</v>
      </c>
      <c r="B46" s="88" t="s">
        <v>222</v>
      </c>
    </row>
    <row r="47" spans="2:8" ht="15">
      <c r="B47" s="72"/>
      <c r="C47" s="174" t="s">
        <v>211</v>
      </c>
      <c r="D47" s="174" t="s">
        <v>212</v>
      </c>
      <c r="E47" s="137" t="s">
        <v>158</v>
      </c>
      <c r="F47" s="174" t="s">
        <v>211</v>
      </c>
      <c r="G47" s="174" t="s">
        <v>212</v>
      </c>
      <c r="H47" s="137" t="s">
        <v>158</v>
      </c>
    </row>
    <row r="48" spans="2:8" ht="15">
      <c r="B48" s="49"/>
      <c r="C48" s="137" t="s">
        <v>4</v>
      </c>
      <c r="D48" s="175" t="s">
        <v>8</v>
      </c>
      <c r="E48" s="139" t="s">
        <v>159</v>
      </c>
      <c r="F48" s="137" t="s">
        <v>4</v>
      </c>
      <c r="G48" s="175" t="s">
        <v>8</v>
      </c>
      <c r="H48" s="139" t="s">
        <v>159</v>
      </c>
    </row>
    <row r="49" spans="2:8" ht="15">
      <c r="B49" s="49"/>
      <c r="C49" s="142" t="s">
        <v>248</v>
      </c>
      <c r="D49" s="168" t="s">
        <v>289</v>
      </c>
      <c r="E49" s="141"/>
      <c r="F49" s="142" t="s">
        <v>248</v>
      </c>
      <c r="G49" s="168" t="s">
        <v>289</v>
      </c>
      <c r="H49" s="139"/>
    </row>
    <row r="50" spans="2:8" ht="15">
      <c r="B50" s="48"/>
      <c r="C50" s="69" t="s">
        <v>304</v>
      </c>
      <c r="D50" s="143" t="s">
        <v>304</v>
      </c>
      <c r="E50" s="142"/>
      <c r="F50" s="69" t="s">
        <v>286</v>
      </c>
      <c r="G50" s="143" t="s">
        <v>286</v>
      </c>
      <c r="H50" s="142"/>
    </row>
    <row r="51" spans="2:8" ht="15">
      <c r="B51" s="7" t="s">
        <v>305</v>
      </c>
      <c r="C51" s="5"/>
      <c r="D51" s="7"/>
      <c r="E51" s="7"/>
      <c r="F51" s="7"/>
      <c r="G51" s="5"/>
      <c r="H51" s="7"/>
    </row>
    <row r="52" spans="2:8" ht="15">
      <c r="B52" s="49" t="s">
        <v>9</v>
      </c>
      <c r="C52" s="61">
        <f>SUM(C16)</f>
        <v>26801</v>
      </c>
      <c r="D52" s="61">
        <v>26313</v>
      </c>
      <c r="E52" s="151">
        <f>SUM(C52-D52)/D52</f>
        <v>0.018545965872382473</v>
      </c>
      <c r="F52" s="61">
        <f>SUM(C27)</f>
        <v>3289</v>
      </c>
      <c r="G52" s="61">
        <v>1794</v>
      </c>
      <c r="H52" s="151">
        <f>SUM(F52-G52)/G52</f>
        <v>0.8333333333333334</v>
      </c>
    </row>
    <row r="53" spans="2:8" ht="15">
      <c r="B53" s="49" t="s">
        <v>5</v>
      </c>
      <c r="C53" s="61">
        <f>SUM(C17)</f>
        <v>59200</v>
      </c>
      <c r="D53" s="61">
        <v>30415</v>
      </c>
      <c r="E53" s="151">
        <f>SUM(C53-D53)/D53</f>
        <v>0.9464080223573894</v>
      </c>
      <c r="F53" s="61">
        <f>SUM(C28)</f>
        <v>3121</v>
      </c>
      <c r="G53" s="61">
        <v>1636</v>
      </c>
      <c r="H53" s="151">
        <f>SUM(F53-G53)/G53</f>
        <v>0.9077017114914425</v>
      </c>
    </row>
    <row r="54" spans="2:8" ht="15">
      <c r="B54" s="49" t="s">
        <v>6</v>
      </c>
      <c r="C54" s="61">
        <f>SUM(C18)</f>
        <v>88576</v>
      </c>
      <c r="D54" s="61">
        <v>108725</v>
      </c>
      <c r="E54" s="151">
        <f>SUM(C54-D54)/D54</f>
        <v>-0.18532076339388365</v>
      </c>
      <c r="F54" s="61">
        <f>SUM(C29)</f>
        <v>1639</v>
      </c>
      <c r="G54" s="61">
        <v>1987</v>
      </c>
      <c r="H54" s="151">
        <f>SUM(F54-G54)/G54</f>
        <v>-0.17513839959738298</v>
      </c>
    </row>
    <row r="55" spans="2:8" ht="17.25">
      <c r="B55" s="49" t="s">
        <v>7</v>
      </c>
      <c r="C55" s="52">
        <f>SUM(C19)</f>
        <v>25621</v>
      </c>
      <c r="D55" s="52">
        <v>25001</v>
      </c>
      <c r="E55" s="151">
        <f>SUM(C55-D55)/D55</f>
        <v>0.024799008039678414</v>
      </c>
      <c r="F55" s="52">
        <f>SUM(C30)</f>
        <v>82</v>
      </c>
      <c r="G55" s="83">
        <v>1442</v>
      </c>
      <c r="H55" s="152">
        <f>SUM(F55-G55)/G55</f>
        <v>-0.9431345353675451</v>
      </c>
    </row>
    <row r="56" spans="2:8" ht="17.25">
      <c r="B56" s="8" t="s">
        <v>288</v>
      </c>
      <c r="C56" s="53">
        <f>SUM(C52:C55)</f>
        <v>200198</v>
      </c>
      <c r="D56" s="53">
        <f>SUM(D52:D55)</f>
        <v>190454</v>
      </c>
      <c r="E56" s="165">
        <f>SUM(C56-D56)/D56</f>
        <v>0.051161960368382914</v>
      </c>
      <c r="F56" s="53">
        <f>SUM(F52:F55)</f>
        <v>8131</v>
      </c>
      <c r="G56" s="53">
        <f>SUM(G52:G55)</f>
        <v>6859</v>
      </c>
      <c r="H56" s="166">
        <f>SUM(F56-G56)/G56</f>
        <v>0.18544977401953638</v>
      </c>
    </row>
    <row r="57" spans="2:8" ht="16.5">
      <c r="B57" s="54"/>
      <c r="C57" s="160"/>
      <c r="D57" s="161"/>
      <c r="E57" s="162"/>
      <c r="F57" s="162"/>
      <c r="G57" s="163"/>
      <c r="H57" s="164"/>
    </row>
    <row r="59" spans="1:2" ht="15">
      <c r="A59" s="2" t="s">
        <v>11</v>
      </c>
      <c r="B59" t="s">
        <v>311</v>
      </c>
    </row>
    <row r="60" spans="1:2" ht="15">
      <c r="A60" s="2"/>
      <c r="B60" t="s">
        <v>312</v>
      </c>
    </row>
    <row r="61" ht="15">
      <c r="A61" s="2"/>
    </row>
    <row r="62" spans="1:2" ht="15">
      <c r="A62" s="2" t="s">
        <v>12</v>
      </c>
      <c r="B62" t="s">
        <v>268</v>
      </c>
    </row>
    <row r="63" spans="1:2" ht="15">
      <c r="A63" s="2"/>
      <c r="B63" t="s">
        <v>313</v>
      </c>
    </row>
    <row r="64" ht="15">
      <c r="B64" t="s">
        <v>314</v>
      </c>
    </row>
    <row r="66" spans="1:2" ht="15">
      <c r="A66" s="2" t="s">
        <v>200</v>
      </c>
      <c r="B66" t="s">
        <v>202</v>
      </c>
    </row>
    <row r="67" ht="15">
      <c r="B67" t="s">
        <v>315</v>
      </c>
    </row>
    <row r="69" spans="1:2" ht="15">
      <c r="A69" s="2" t="s">
        <v>201</v>
      </c>
      <c r="B69" s="74" t="s">
        <v>316</v>
      </c>
    </row>
    <row r="70" spans="1:2" ht="15">
      <c r="A70" s="2"/>
      <c r="B70" s="74" t="s">
        <v>309</v>
      </c>
    </row>
    <row r="71" ht="15">
      <c r="B71" s="74"/>
    </row>
    <row r="72" spans="1:6" ht="18.75">
      <c r="A72" s="87" t="s">
        <v>165</v>
      </c>
      <c r="B72" s="85" t="s">
        <v>269</v>
      </c>
      <c r="F72" s="41"/>
    </row>
    <row r="73" spans="2:6" ht="15">
      <c r="B73" s="16" t="s">
        <v>270</v>
      </c>
      <c r="F73" s="41"/>
    </row>
    <row r="74" spans="2:6" ht="15">
      <c r="B74" s="16"/>
      <c r="F74" s="41"/>
    </row>
    <row r="75" spans="1:2" ht="18.75">
      <c r="A75" s="87" t="s">
        <v>166</v>
      </c>
      <c r="B75" s="85" t="s">
        <v>22</v>
      </c>
    </row>
    <row r="76" ht="15">
      <c r="B76" s="16" t="s">
        <v>23</v>
      </c>
    </row>
    <row r="77" ht="15">
      <c r="B77" s="16"/>
    </row>
    <row r="78" spans="1:8" ht="18.75">
      <c r="A78" s="87" t="s">
        <v>167</v>
      </c>
      <c r="B78" s="90" t="s">
        <v>24</v>
      </c>
      <c r="E78" s="30"/>
      <c r="G78" s="30" t="s">
        <v>31</v>
      </c>
      <c r="H78" s="30"/>
    </row>
    <row r="79" ht="15">
      <c r="B79" t="s">
        <v>25</v>
      </c>
    </row>
    <row r="80" spans="2:8" ht="15">
      <c r="B80" t="s">
        <v>26</v>
      </c>
      <c r="E80" s="128"/>
      <c r="G80" s="128">
        <v>-934</v>
      </c>
      <c r="H80" s="58"/>
    </row>
    <row r="81" spans="2:8" ht="17.25">
      <c r="B81" t="s">
        <v>27</v>
      </c>
      <c r="E81" s="33"/>
      <c r="G81" s="79">
        <v>0</v>
      </c>
      <c r="H81" s="33"/>
    </row>
    <row r="82" spans="5:8" ht="15">
      <c r="E82" s="130"/>
      <c r="G82" s="128">
        <f>SUM(G80:G81)</f>
        <v>-934</v>
      </c>
      <c r="H82" s="58"/>
    </row>
    <row r="83" spans="2:8" ht="15">
      <c r="B83" t="s">
        <v>28</v>
      </c>
      <c r="E83" s="131"/>
      <c r="G83" s="131">
        <v>-490</v>
      </c>
      <c r="H83" s="59"/>
    </row>
    <row r="84" spans="2:8" ht="15">
      <c r="B84" t="s">
        <v>293</v>
      </c>
      <c r="E84" s="43"/>
      <c r="G84" s="43">
        <v>-20</v>
      </c>
      <c r="H84" s="43"/>
    </row>
    <row r="85" spans="5:8" ht="17.25">
      <c r="E85" s="129"/>
      <c r="G85" s="129">
        <f>SUM(G82:G84)</f>
        <v>-1444</v>
      </c>
      <c r="H85" s="32"/>
    </row>
    <row r="86" ht="15">
      <c r="B86" t="s">
        <v>301</v>
      </c>
    </row>
    <row r="88" spans="1:2" ht="18.75">
      <c r="A88" s="87" t="s">
        <v>168</v>
      </c>
      <c r="B88" s="88" t="s">
        <v>29</v>
      </c>
    </row>
    <row r="89" ht="15">
      <c r="B89" s="19" t="s">
        <v>223</v>
      </c>
    </row>
    <row r="90" ht="15">
      <c r="B90" s="19"/>
    </row>
    <row r="91" spans="1:2" ht="18.75">
      <c r="A91" s="87" t="s">
        <v>169</v>
      </c>
      <c r="B91" s="88" t="s">
        <v>30</v>
      </c>
    </row>
    <row r="92" spans="1:7" ht="18.75">
      <c r="A92" s="89"/>
      <c r="B92" s="88"/>
      <c r="F92" s="30" t="s">
        <v>31</v>
      </c>
      <c r="G92" s="30" t="s">
        <v>31</v>
      </c>
    </row>
    <row r="93" spans="1:7" ht="18.75">
      <c r="A93" s="89"/>
      <c r="B93" s="88"/>
      <c r="F93" s="24" t="s">
        <v>290</v>
      </c>
      <c r="G93" s="24" t="s">
        <v>248</v>
      </c>
    </row>
    <row r="94" spans="1:7" ht="18.75">
      <c r="A94" s="89"/>
      <c r="B94" s="88"/>
      <c r="F94" s="24" t="s">
        <v>284</v>
      </c>
      <c r="G94" s="24" t="s">
        <v>284</v>
      </c>
    </row>
    <row r="95" spans="1:7" ht="20.25">
      <c r="A95" s="89"/>
      <c r="B95" s="19" t="s">
        <v>35</v>
      </c>
      <c r="F95" s="146">
        <v>0</v>
      </c>
      <c r="G95" s="147">
        <v>0</v>
      </c>
    </row>
    <row r="96" spans="1:2" ht="18.75">
      <c r="A96" s="89"/>
      <c r="B96" s="88"/>
    </row>
    <row r="97" spans="1:2" ht="18.75">
      <c r="A97" s="89"/>
      <c r="B97" s="19" t="s">
        <v>36</v>
      </c>
    </row>
    <row r="98" spans="1:7" ht="18.75">
      <c r="A98" s="89"/>
      <c r="B98" s="19" t="s">
        <v>32</v>
      </c>
      <c r="F98" s="10">
        <v>0</v>
      </c>
      <c r="G98" s="58">
        <v>0</v>
      </c>
    </row>
    <row r="99" spans="1:7" ht="20.25">
      <c r="A99" s="89"/>
      <c r="B99" s="19" t="s">
        <v>33</v>
      </c>
      <c r="F99" s="132">
        <v>0</v>
      </c>
      <c r="G99" s="94">
        <v>0</v>
      </c>
    </row>
    <row r="100" spans="1:7" ht="20.25">
      <c r="A100" s="89"/>
      <c r="B100" s="19" t="s">
        <v>34</v>
      </c>
      <c r="F100" s="148">
        <v>0</v>
      </c>
      <c r="G100" s="146">
        <f>SUM(G98-G99)</f>
        <v>0</v>
      </c>
    </row>
    <row r="101" spans="1:2" ht="18.75">
      <c r="A101" s="89"/>
      <c r="B101" s="88"/>
    </row>
    <row r="102" spans="1:7" ht="18.75">
      <c r="A102" s="89"/>
      <c r="B102" s="91" t="s">
        <v>37</v>
      </c>
      <c r="G102" s="24" t="s">
        <v>284</v>
      </c>
    </row>
    <row r="103" spans="1:7" ht="20.25">
      <c r="A103" s="89"/>
      <c r="B103" s="19" t="s">
        <v>213</v>
      </c>
      <c r="G103" s="94">
        <v>73</v>
      </c>
    </row>
    <row r="104" spans="1:7" ht="20.25">
      <c r="A104" s="89"/>
      <c r="B104" s="19" t="s">
        <v>214</v>
      </c>
      <c r="G104" s="133">
        <v>73</v>
      </c>
    </row>
    <row r="105" spans="1:7" ht="20.25">
      <c r="A105" s="89"/>
      <c r="B105" s="19" t="s">
        <v>215</v>
      </c>
      <c r="G105" s="134">
        <v>75</v>
      </c>
    </row>
    <row r="106" spans="1:8" ht="20.25">
      <c r="A106" s="89"/>
      <c r="B106" s="19"/>
      <c r="H106" s="134"/>
    </row>
    <row r="107" spans="1:2" ht="18.75">
      <c r="A107" s="87" t="s">
        <v>170</v>
      </c>
      <c r="B107" s="88" t="s">
        <v>287</v>
      </c>
    </row>
    <row r="108" spans="1:2" ht="15">
      <c r="A108" s="30"/>
      <c r="B108" s="19" t="s">
        <v>15</v>
      </c>
    </row>
    <row r="109" spans="1:2" ht="15">
      <c r="A109" s="30"/>
      <c r="B109" s="19"/>
    </row>
    <row r="110" spans="1:8" ht="18.75">
      <c r="A110" s="87" t="s">
        <v>171</v>
      </c>
      <c r="B110" s="85" t="s">
        <v>218</v>
      </c>
      <c r="G110" s="2" t="s">
        <v>285</v>
      </c>
      <c r="H110" s="2" t="s">
        <v>285</v>
      </c>
    </row>
    <row r="111" spans="2:8" ht="15">
      <c r="B111" s="29" t="s">
        <v>180</v>
      </c>
      <c r="G111" s="38">
        <v>4454</v>
      </c>
      <c r="H111" s="38"/>
    </row>
    <row r="112" spans="2:8" ht="17.25">
      <c r="B112" s="29" t="s">
        <v>181</v>
      </c>
      <c r="G112" s="32">
        <v>1775</v>
      </c>
      <c r="H112" s="38"/>
    </row>
    <row r="113" spans="7:8" ht="17.25">
      <c r="G113" s="32"/>
      <c r="H113" s="39">
        <f>SUM(G111:G112)</f>
        <v>6229</v>
      </c>
    </row>
    <row r="114" spans="2:8" ht="15">
      <c r="B114" s="29" t="s">
        <v>189</v>
      </c>
      <c r="G114" s="39">
        <v>856</v>
      </c>
      <c r="H114" s="38"/>
    </row>
    <row r="115" spans="2:8" ht="17.25">
      <c r="B115" s="29" t="s">
        <v>182</v>
      </c>
      <c r="G115" s="32">
        <v>1491</v>
      </c>
      <c r="H115" s="38"/>
    </row>
    <row r="116" spans="7:8" ht="15">
      <c r="G116" s="38"/>
      <c r="H116" s="39">
        <f>SUM(G114:G115)</f>
        <v>2347</v>
      </c>
    </row>
    <row r="117" spans="2:8" ht="15">
      <c r="B117" s="29" t="s">
        <v>183</v>
      </c>
      <c r="G117" s="58">
        <v>0</v>
      </c>
      <c r="H117" s="38"/>
    </row>
    <row r="118" spans="2:8" ht="17.25">
      <c r="B118" s="29" t="s">
        <v>184</v>
      </c>
      <c r="G118" s="32">
        <v>155249</v>
      </c>
      <c r="H118" s="38"/>
    </row>
    <row r="119" spans="7:8" ht="15">
      <c r="G119" s="38"/>
      <c r="H119" s="39">
        <f>SUM(G118)</f>
        <v>155249</v>
      </c>
    </row>
    <row r="120" spans="2:8" ht="15">
      <c r="B120" s="29" t="s">
        <v>185</v>
      </c>
      <c r="G120" s="39">
        <v>6796</v>
      </c>
      <c r="H120" s="38"/>
    </row>
    <row r="121" spans="2:8" ht="17.25">
      <c r="B121" s="29" t="s">
        <v>186</v>
      </c>
      <c r="G121" s="32">
        <v>7845</v>
      </c>
      <c r="H121" s="38"/>
    </row>
    <row r="122" spans="2:8" ht="15">
      <c r="B122" s="29"/>
      <c r="C122" s="16"/>
      <c r="G122" s="39"/>
      <c r="H122" s="38">
        <f>SUM(G120:G121)</f>
        <v>14641</v>
      </c>
    </row>
    <row r="123" spans="2:8" ht="15">
      <c r="B123" s="29" t="s">
        <v>187</v>
      </c>
      <c r="G123" s="39">
        <v>8211</v>
      </c>
      <c r="H123" s="38"/>
    </row>
    <row r="124" spans="2:8" ht="17.25">
      <c r="B124" s="29" t="s">
        <v>188</v>
      </c>
      <c r="G124" s="63">
        <v>30607</v>
      </c>
      <c r="H124" s="32">
        <f>SUM(G123:G124)</f>
        <v>38818</v>
      </c>
    </row>
    <row r="125" spans="2:8" ht="17.25">
      <c r="B125" t="s">
        <v>294</v>
      </c>
      <c r="G125" s="38"/>
      <c r="H125" s="68">
        <f>SUM(H113:H124)</f>
        <v>217284</v>
      </c>
    </row>
    <row r="126" spans="7:8" ht="17.25">
      <c r="G126" s="38"/>
      <c r="H126" s="68"/>
    </row>
    <row r="127" spans="1:2" ht="18.75">
      <c r="A127" s="87" t="s">
        <v>172</v>
      </c>
      <c r="B127" s="85" t="s">
        <v>295</v>
      </c>
    </row>
    <row r="128" spans="1:2" ht="15" customHeight="1">
      <c r="A128" s="87"/>
      <c r="B128" s="19" t="s">
        <v>149</v>
      </c>
    </row>
    <row r="129" spans="1:2" ht="15" customHeight="1">
      <c r="A129" s="87"/>
      <c r="B129" t="s">
        <v>132</v>
      </c>
    </row>
    <row r="130" spans="1:2" ht="15" customHeight="1">
      <c r="A130" s="87"/>
      <c r="B130" t="s">
        <v>133</v>
      </c>
    </row>
    <row r="131" spans="1:2" ht="15" customHeight="1">
      <c r="A131" s="87"/>
      <c r="B131" t="s">
        <v>150</v>
      </c>
    </row>
    <row r="132" spans="1:2" ht="15" customHeight="1">
      <c r="A132" s="87"/>
      <c r="B132" t="s">
        <v>151</v>
      </c>
    </row>
    <row r="133" ht="18.75">
      <c r="A133" s="87"/>
    </row>
    <row r="134" spans="1:2" ht="18.75">
      <c r="A134" s="87"/>
      <c r="B134" t="s">
        <v>128</v>
      </c>
    </row>
    <row r="135" spans="1:2" ht="18.75">
      <c r="A135" s="87"/>
      <c r="B135" t="s">
        <v>155</v>
      </c>
    </row>
    <row r="136" ht="15">
      <c r="B136" s="19"/>
    </row>
    <row r="137" spans="1:2" ht="18.75">
      <c r="A137" s="87" t="s">
        <v>173</v>
      </c>
      <c r="B137" s="88" t="s">
        <v>216</v>
      </c>
    </row>
    <row r="138" ht="15">
      <c r="B138" s="19" t="s">
        <v>217</v>
      </c>
    </row>
    <row r="139" ht="15">
      <c r="B139" s="22"/>
    </row>
    <row r="140" spans="1:2" ht="18.75">
      <c r="A140" s="87" t="s">
        <v>174</v>
      </c>
      <c r="B140" s="90" t="s">
        <v>296</v>
      </c>
    </row>
    <row r="141" ht="15">
      <c r="B141" s="19" t="s">
        <v>127</v>
      </c>
    </row>
    <row r="142" ht="15">
      <c r="B142" s="19" t="s">
        <v>54</v>
      </c>
    </row>
    <row r="143" ht="15">
      <c r="B143" s="19"/>
    </row>
    <row r="144" spans="1:2" ht="18.75">
      <c r="A144" s="87" t="s">
        <v>175</v>
      </c>
      <c r="B144" s="88" t="s">
        <v>55</v>
      </c>
    </row>
    <row r="145" ht="15">
      <c r="B145" s="19" t="s">
        <v>57</v>
      </c>
    </row>
    <row r="146" spans="2:7" ht="15">
      <c r="B146" s="19"/>
      <c r="C146" s="24"/>
      <c r="G146" s="24" t="s">
        <v>284</v>
      </c>
    </row>
    <row r="147" spans="1:7" ht="17.25">
      <c r="A147" s="2" t="s">
        <v>244</v>
      </c>
      <c r="B147" s="19" t="s">
        <v>56</v>
      </c>
      <c r="G147" s="94">
        <f>SUM('Condensed PL-30.6.03-draft'!F39)</f>
        <v>5669</v>
      </c>
    </row>
    <row r="148" spans="1:7" ht="17.25">
      <c r="A148" s="21" t="s">
        <v>246</v>
      </c>
      <c r="B148" s="17" t="s">
        <v>58</v>
      </c>
      <c r="C148" s="21"/>
      <c r="D148" s="21"/>
      <c r="E148" s="21"/>
      <c r="G148" s="32">
        <v>60000</v>
      </c>
    </row>
    <row r="149" spans="1:7" ht="15.75" thickBot="1">
      <c r="A149" s="92"/>
      <c r="B149" s="19" t="s">
        <v>156</v>
      </c>
      <c r="C149" s="21"/>
      <c r="D149" s="21"/>
      <c r="E149" s="21"/>
      <c r="G149" s="190">
        <f>SUM(G147/G148)*100</f>
        <v>9.448333333333334</v>
      </c>
    </row>
    <row r="150" spans="2:7" ht="15.75" thickTop="1">
      <c r="B150" s="19"/>
      <c r="C150" s="21"/>
      <c r="D150" s="21"/>
      <c r="E150" s="21"/>
      <c r="F150" s="21"/>
      <c r="G150" s="16"/>
    </row>
    <row r="151" spans="1:7" ht="18.75">
      <c r="A151" s="87" t="s">
        <v>176</v>
      </c>
      <c r="B151" s="88" t="s">
        <v>157</v>
      </c>
      <c r="C151" s="21"/>
      <c r="D151" s="21"/>
      <c r="E151" s="21"/>
      <c r="F151" s="21"/>
      <c r="G151" s="21"/>
    </row>
    <row r="152" spans="2:8" ht="15">
      <c r="B152" s="135" t="s">
        <v>227</v>
      </c>
      <c r="H152" s="19"/>
    </row>
    <row r="153" spans="2:7" ht="15">
      <c r="B153" s="45" t="s">
        <v>224</v>
      </c>
      <c r="C153" s="169" t="s">
        <v>225</v>
      </c>
      <c r="D153" s="169" t="s">
        <v>298</v>
      </c>
      <c r="E153" s="169"/>
      <c r="F153" s="169" t="s">
        <v>299</v>
      </c>
      <c r="G153" s="170" t="s">
        <v>300</v>
      </c>
    </row>
    <row r="154" spans="2:7" ht="15">
      <c r="B154" s="50"/>
      <c r="C154" s="157" t="s">
        <v>226</v>
      </c>
      <c r="D154" s="157"/>
      <c r="E154" s="157"/>
      <c r="F154" s="157"/>
      <c r="G154" s="51"/>
    </row>
    <row r="155" spans="2:7" ht="15">
      <c r="B155" s="46">
        <v>1</v>
      </c>
      <c r="C155" s="171" t="s">
        <v>263</v>
      </c>
      <c r="D155" s="56" t="s">
        <v>232</v>
      </c>
      <c r="E155" s="56"/>
      <c r="F155" s="56" t="s">
        <v>228</v>
      </c>
      <c r="G155" s="172">
        <v>36893</v>
      </c>
    </row>
    <row r="156" spans="2:7" ht="15">
      <c r="B156" s="49"/>
      <c r="C156" s="6"/>
      <c r="D156" s="56" t="s">
        <v>297</v>
      </c>
      <c r="E156" s="56"/>
      <c r="F156" s="56"/>
      <c r="G156" s="47"/>
    </row>
    <row r="157" spans="2:7" ht="15">
      <c r="B157" s="49"/>
      <c r="C157" s="6"/>
      <c r="D157" s="56"/>
      <c r="E157" s="56"/>
      <c r="F157" s="56"/>
      <c r="G157" s="47"/>
    </row>
    <row r="158" spans="2:7" ht="15">
      <c r="B158" s="46">
        <v>2</v>
      </c>
      <c r="C158" s="171" t="s">
        <v>263</v>
      </c>
      <c r="D158" s="56" t="s">
        <v>229</v>
      </c>
      <c r="E158" s="56"/>
      <c r="F158" s="56" t="s">
        <v>230</v>
      </c>
      <c r="G158" s="172">
        <v>37162</v>
      </c>
    </row>
    <row r="159" spans="2:7" ht="15">
      <c r="B159" s="46"/>
      <c r="C159" s="171"/>
      <c r="D159" s="56"/>
      <c r="E159" s="56"/>
      <c r="F159" s="56"/>
      <c r="G159" s="172"/>
    </row>
    <row r="160" spans="2:7" ht="15">
      <c r="B160" s="46">
        <v>3</v>
      </c>
      <c r="C160" s="171" t="s">
        <v>262</v>
      </c>
      <c r="D160" s="56" t="s">
        <v>229</v>
      </c>
      <c r="E160" s="56"/>
      <c r="F160" s="56" t="s">
        <v>228</v>
      </c>
      <c r="G160" s="172">
        <v>37526</v>
      </c>
    </row>
    <row r="161" spans="2:7" ht="15">
      <c r="B161" s="46"/>
      <c r="C161" s="171"/>
      <c r="D161" s="56"/>
      <c r="E161" s="56"/>
      <c r="F161" s="2" t="s">
        <v>231</v>
      </c>
      <c r="G161" s="172"/>
    </row>
    <row r="162" spans="2:7" ht="15">
      <c r="B162" s="46"/>
      <c r="C162" s="171"/>
      <c r="D162" s="56"/>
      <c r="E162" s="56"/>
      <c r="G162" s="172"/>
    </row>
    <row r="163" spans="2:7" ht="15">
      <c r="B163" s="46">
        <v>4</v>
      </c>
      <c r="C163" s="171" t="s">
        <v>161</v>
      </c>
      <c r="D163" s="56" t="s">
        <v>271</v>
      </c>
      <c r="E163" s="56"/>
      <c r="F163" s="56" t="s">
        <v>272</v>
      </c>
      <c r="G163" s="172" t="s">
        <v>317</v>
      </c>
    </row>
    <row r="164" spans="2:7" ht="15">
      <c r="B164" s="46"/>
      <c r="C164" s="171"/>
      <c r="D164" s="56" t="s">
        <v>297</v>
      </c>
      <c r="E164" s="56"/>
      <c r="F164" s="56"/>
      <c r="G164" s="172" t="s">
        <v>191</v>
      </c>
    </row>
    <row r="165" spans="2:7" ht="15">
      <c r="B165" s="46"/>
      <c r="C165" s="171"/>
      <c r="D165" s="56"/>
      <c r="E165" s="56"/>
      <c r="F165" s="56"/>
      <c r="G165" s="172" t="s">
        <v>192</v>
      </c>
    </row>
    <row r="166" spans="2:7" ht="15">
      <c r="B166" s="48"/>
      <c r="C166" s="42"/>
      <c r="D166" s="42"/>
      <c r="E166" s="42"/>
      <c r="F166" s="42"/>
      <c r="G166" s="37"/>
    </row>
  </sheetData>
  <printOptions/>
  <pageMargins left="0.75" right="0.75" top="1" bottom="1" header="0.5" footer="0.5"/>
  <pageSetup blackAndWhite="1" fitToHeight="4" fitToWidth="1" orientation="portrait" paperSize="8" scale="8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zoomScaleSheetLayoutView="10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6" sqref="E56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2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5" t="s">
        <v>283</v>
      </c>
    </row>
    <row r="2" ht="15">
      <c r="A2" s="26" t="s">
        <v>236</v>
      </c>
    </row>
    <row r="3" ht="15">
      <c r="A3" s="26" t="s">
        <v>273</v>
      </c>
    </row>
    <row r="4" ht="15">
      <c r="A4" s="26"/>
    </row>
    <row r="5" ht="15">
      <c r="A5" s="1" t="s">
        <v>101</v>
      </c>
    </row>
    <row r="7" spans="1:2" ht="18.75">
      <c r="A7" s="87" t="s">
        <v>102</v>
      </c>
      <c r="B7" s="88" t="s">
        <v>59</v>
      </c>
    </row>
    <row r="8" ht="15">
      <c r="B8" t="s">
        <v>60</v>
      </c>
    </row>
    <row r="10" ht="15">
      <c r="B10" t="s">
        <v>190</v>
      </c>
    </row>
    <row r="12" ht="15">
      <c r="B12" t="s">
        <v>61</v>
      </c>
    </row>
    <row r="13" ht="15">
      <c r="B13" t="s">
        <v>53</v>
      </c>
    </row>
    <row r="15" spans="1:2" ht="18.75">
      <c r="A15" s="87" t="s">
        <v>103</v>
      </c>
      <c r="B15" s="85" t="s">
        <v>145</v>
      </c>
    </row>
    <row r="16" ht="15">
      <c r="B16" t="s">
        <v>104</v>
      </c>
    </row>
    <row r="18" spans="1:2" ht="18.75">
      <c r="A18" s="93" t="s">
        <v>105</v>
      </c>
      <c r="B18" s="85" t="s">
        <v>62</v>
      </c>
    </row>
    <row r="19" ht="15">
      <c r="B19" t="s">
        <v>38</v>
      </c>
    </row>
    <row r="21" ht="15">
      <c r="B21" t="s">
        <v>130</v>
      </c>
    </row>
    <row r="22" ht="15">
      <c r="B22" t="s">
        <v>131</v>
      </c>
    </row>
    <row r="24" ht="15">
      <c r="B24" t="s">
        <v>40</v>
      </c>
    </row>
    <row r="25" ht="15">
      <c r="B25" t="s">
        <v>41</v>
      </c>
    </row>
    <row r="26" ht="15">
      <c r="B26" t="s">
        <v>42</v>
      </c>
    </row>
    <row r="27" ht="15">
      <c r="B27" t="s">
        <v>43</v>
      </c>
    </row>
    <row r="30" ht="15">
      <c r="B30" t="s">
        <v>39</v>
      </c>
    </row>
    <row r="32" spans="1:2" ht="18.75">
      <c r="A32" s="87" t="s">
        <v>106</v>
      </c>
      <c r="B32" s="85" t="s">
        <v>63</v>
      </c>
    </row>
    <row r="33" ht="15">
      <c r="B33" t="s">
        <v>64</v>
      </c>
    </row>
    <row r="35" spans="1:2" ht="18.75">
      <c r="A35" s="87" t="s">
        <v>107</v>
      </c>
      <c r="B35" s="85" t="s">
        <v>99</v>
      </c>
    </row>
    <row r="36" ht="15">
      <c r="B36" t="s">
        <v>100</v>
      </c>
    </row>
    <row r="38" spans="1:2" ht="18.75">
      <c r="A38" s="87" t="s">
        <v>108</v>
      </c>
      <c r="B38" s="85" t="s">
        <v>65</v>
      </c>
    </row>
    <row r="39" ht="15">
      <c r="B39" t="s">
        <v>109</v>
      </c>
    </row>
    <row r="42" spans="1:2" ht="18.75">
      <c r="A42" s="87" t="s">
        <v>110</v>
      </c>
      <c r="B42" s="85" t="s">
        <v>66</v>
      </c>
    </row>
    <row r="43" spans="4:5" ht="15">
      <c r="D43" s="2" t="s">
        <v>31</v>
      </c>
      <c r="E43" s="2" t="s">
        <v>291</v>
      </c>
    </row>
    <row r="44" spans="4:5" ht="15">
      <c r="D44" s="2" t="s">
        <v>248</v>
      </c>
      <c r="E44" s="2" t="s">
        <v>289</v>
      </c>
    </row>
    <row r="45" spans="4:5" ht="15">
      <c r="D45" s="2" t="s">
        <v>243</v>
      </c>
      <c r="E45" s="2" t="s">
        <v>243</v>
      </c>
    </row>
    <row r="46" ht="15">
      <c r="B46" t="s">
        <v>67</v>
      </c>
    </row>
    <row r="47" spans="2:5" ht="15">
      <c r="B47" t="s">
        <v>44</v>
      </c>
      <c r="D47" s="58">
        <v>0</v>
      </c>
      <c r="E47" s="58">
        <v>2160</v>
      </c>
    </row>
    <row r="48" spans="2:5" ht="17.25">
      <c r="B48" t="s">
        <v>206</v>
      </c>
      <c r="D48" s="94">
        <v>0</v>
      </c>
      <c r="E48" s="94">
        <v>3000</v>
      </c>
    </row>
    <row r="49" spans="4:5" ht="17.25">
      <c r="D49" s="94">
        <f>SUM(D47:D48)</f>
        <v>0</v>
      </c>
      <c r="E49" s="94">
        <f>SUM(E47:E48)</f>
        <v>5160</v>
      </c>
    </row>
    <row r="50" spans="1:5" ht="20.25">
      <c r="A50" s="87" t="s">
        <v>111</v>
      </c>
      <c r="B50" s="85" t="s">
        <v>68</v>
      </c>
      <c r="D50" s="94"/>
      <c r="E50" s="94"/>
    </row>
    <row r="51" spans="1:5" ht="20.25">
      <c r="A51" s="87"/>
      <c r="B51" s="16" t="s">
        <v>45</v>
      </c>
      <c r="D51" s="94"/>
      <c r="E51" s="94"/>
    </row>
    <row r="52" spans="4:5" ht="17.25">
      <c r="D52" s="94"/>
      <c r="E52" s="94"/>
    </row>
    <row r="53" spans="1:5" ht="15">
      <c r="A53" s="58"/>
      <c r="B53" s="95" t="s">
        <v>46</v>
      </c>
      <c r="C53" s="58"/>
      <c r="D53" s="59" t="s">
        <v>245</v>
      </c>
      <c r="E53" s="59" t="s">
        <v>286</v>
      </c>
    </row>
    <row r="54" spans="1:5" ht="15">
      <c r="A54" s="58"/>
      <c r="B54" s="58"/>
      <c r="C54" s="58"/>
      <c r="D54" s="59" t="s">
        <v>243</v>
      </c>
      <c r="E54" s="59" t="s">
        <v>243</v>
      </c>
    </row>
    <row r="55" spans="1:5" ht="15">
      <c r="A55" s="58"/>
      <c r="B55" s="184" t="s">
        <v>47</v>
      </c>
      <c r="C55" s="58"/>
      <c r="D55" s="58">
        <f>SUM('KLSE-Qtrly Notes-30.6.2003-draf'!C16)</f>
        <v>26801</v>
      </c>
      <c r="E55" s="58">
        <f>SUM('KLSE-Qtrly Notes-30.6.2003-draf'!C27)</f>
        <v>3289</v>
      </c>
    </row>
    <row r="56" spans="1:5" ht="15">
      <c r="A56" s="58"/>
      <c r="B56" s="184" t="s">
        <v>48</v>
      </c>
      <c r="C56" s="58"/>
      <c r="D56" s="58">
        <f>SUM('KLSE-Qtrly Notes-30.6.2003-draf'!C17)</f>
        <v>59200</v>
      </c>
      <c r="E56" s="58">
        <f>SUM('KLSE-Qtrly Notes-30.6.2003-draf'!C28)</f>
        <v>3121</v>
      </c>
    </row>
    <row r="57" spans="1:5" ht="15">
      <c r="A57" s="58"/>
      <c r="B57" s="184" t="s">
        <v>49</v>
      </c>
      <c r="C57" s="58"/>
      <c r="D57" s="58">
        <f>SUM('KLSE-Qtrly Notes-30.6.2003-draf'!C18)</f>
        <v>88576</v>
      </c>
      <c r="E57" s="58">
        <f>SUM('KLSE-Qtrly Notes-30.6.2003-draf'!C29)</f>
        <v>1639</v>
      </c>
    </row>
    <row r="58" spans="1:5" ht="15">
      <c r="A58" s="58"/>
      <c r="B58" s="184" t="s">
        <v>50</v>
      </c>
      <c r="C58" s="58"/>
      <c r="D58" s="58">
        <f>SUM('KLSE-Qtrly Notes-30.6.2003-draf'!C19)</f>
        <v>25621</v>
      </c>
      <c r="E58" s="58">
        <f>SUM('KLSE-Qtrly Notes-30.6.2003-draf'!C30)</f>
        <v>82</v>
      </c>
    </row>
    <row r="59" spans="1:5" ht="15.75" thickBot="1">
      <c r="A59" s="58"/>
      <c r="B59" s="58" t="s">
        <v>288</v>
      </c>
      <c r="C59" s="58"/>
      <c r="D59" s="183">
        <f>SUM(D55:D58)</f>
        <v>200198</v>
      </c>
      <c r="E59" s="183">
        <f>SUM(E55:E58)</f>
        <v>8131</v>
      </c>
    </row>
    <row r="60" spans="1:5" ht="15.75" thickTop="1">
      <c r="A60" s="58"/>
      <c r="B60" s="58"/>
      <c r="C60" s="58"/>
      <c r="D60" s="58"/>
      <c r="E60" s="58"/>
    </row>
    <row r="61" spans="1:2" ht="18.75">
      <c r="A61" s="87" t="s">
        <v>112</v>
      </c>
      <c r="B61" s="96" t="s">
        <v>69</v>
      </c>
    </row>
    <row r="62" ht="15">
      <c r="B62" s="184" t="s">
        <v>70</v>
      </c>
    </row>
    <row r="64" spans="1:2" ht="18.75">
      <c r="A64" s="87" t="s">
        <v>113</v>
      </c>
      <c r="B64" s="96" t="s">
        <v>146</v>
      </c>
    </row>
    <row r="65" ht="15">
      <c r="B65" t="s">
        <v>147</v>
      </c>
    </row>
    <row r="67" spans="1:2" ht="18.75">
      <c r="A67" s="87" t="s">
        <v>114</v>
      </c>
      <c r="B67" s="96" t="s">
        <v>71</v>
      </c>
    </row>
    <row r="68" ht="15">
      <c r="B68" s="19" t="s">
        <v>205</v>
      </c>
    </row>
    <row r="69" ht="15">
      <c r="B69" s="19"/>
    </row>
    <row r="70" ht="15">
      <c r="B70" s="19"/>
    </row>
    <row r="72" spans="1:2" ht="18.75">
      <c r="A72" s="87" t="s">
        <v>115</v>
      </c>
      <c r="B72" s="88" t="s">
        <v>116</v>
      </c>
    </row>
    <row r="74" ht="15">
      <c r="B74" s="19" t="s">
        <v>117</v>
      </c>
    </row>
    <row r="75" spans="2:5" ht="15">
      <c r="B75" t="s">
        <v>148</v>
      </c>
      <c r="E75" s="2" t="s">
        <v>118</v>
      </c>
    </row>
    <row r="76" spans="2:5" ht="15">
      <c r="B76" t="s">
        <v>292</v>
      </c>
      <c r="E76" s="59">
        <v>305</v>
      </c>
    </row>
    <row r="77" spans="2:5" ht="15">
      <c r="B77" t="s">
        <v>52</v>
      </c>
      <c r="E77" s="58">
        <v>0</v>
      </c>
    </row>
    <row r="78" spans="2:5" ht="15.75" thickBot="1">
      <c r="B78" t="s">
        <v>51</v>
      </c>
      <c r="E78" s="183">
        <f>SUM(E76:E77)</f>
        <v>305</v>
      </c>
    </row>
    <row r="79" ht="15.75" thickTop="1"/>
    <row r="85" spans="1:2" ht="18.75">
      <c r="A85" s="89"/>
      <c r="B85" s="88"/>
    </row>
    <row r="105" ht="15">
      <c r="A105" s="2"/>
    </row>
    <row r="106" ht="15">
      <c r="A106" s="2"/>
    </row>
    <row r="108" spans="1:2" ht="15">
      <c r="A108" s="2"/>
      <c r="B108" s="74"/>
    </row>
    <row r="109" ht="15">
      <c r="B109" s="74"/>
    </row>
    <row r="110" ht="15">
      <c r="B110" s="74"/>
    </row>
    <row r="111" ht="15">
      <c r="B111" s="74"/>
    </row>
    <row r="112" ht="15">
      <c r="B112" s="74"/>
    </row>
    <row r="114" ht="15">
      <c r="A114" s="2"/>
    </row>
    <row r="115" ht="15">
      <c r="A115" s="2"/>
    </row>
    <row r="116" ht="15">
      <c r="B116" s="19"/>
    </row>
    <row r="119" ht="15">
      <c r="B119" s="19"/>
    </row>
    <row r="120" spans="1:2" ht="15">
      <c r="A120" s="2"/>
      <c r="B120" s="19"/>
    </row>
    <row r="121" ht="15">
      <c r="B121" s="19"/>
    </row>
    <row r="125" spans="1:2" ht="18.75">
      <c r="A125" s="89"/>
      <c r="B125" s="88"/>
    </row>
    <row r="126" ht="15">
      <c r="B126" s="16"/>
    </row>
    <row r="127" ht="15">
      <c r="B127" s="16"/>
    </row>
    <row r="128" ht="15">
      <c r="B128" s="16"/>
    </row>
    <row r="129" spans="1:2" ht="18.75">
      <c r="A129" s="89"/>
      <c r="B129" s="85"/>
    </row>
    <row r="130" ht="15">
      <c r="B130" s="16"/>
    </row>
    <row r="131" ht="15">
      <c r="B131" s="16"/>
    </row>
    <row r="133" spans="1:6" ht="18.75">
      <c r="A133" s="89"/>
      <c r="B133" s="90"/>
      <c r="C133" s="30"/>
      <c r="D133" s="30"/>
      <c r="E133" s="30"/>
      <c r="F133" s="30"/>
    </row>
    <row r="134" spans="2:6" ht="15">
      <c r="B134" s="23"/>
      <c r="C134" s="24"/>
      <c r="D134" s="24"/>
      <c r="E134" s="24"/>
      <c r="F134" s="24"/>
    </row>
    <row r="135" spans="2:6" ht="15">
      <c r="B135" s="23"/>
      <c r="C135" s="24"/>
      <c r="D135" s="24"/>
      <c r="E135" s="24"/>
      <c r="F135" s="24"/>
    </row>
    <row r="137" spans="3:6" ht="15">
      <c r="C137" s="58"/>
      <c r="D137" s="58"/>
      <c r="E137" s="60"/>
      <c r="F137" s="58"/>
    </row>
    <row r="138" spans="3:6" ht="17.25">
      <c r="C138" s="79"/>
      <c r="D138" s="33"/>
      <c r="E138" s="84"/>
      <c r="F138" s="33"/>
    </row>
    <row r="139" spans="3:6" ht="15">
      <c r="C139" s="58"/>
      <c r="D139" s="58"/>
      <c r="E139" s="58"/>
      <c r="F139" s="58"/>
    </row>
    <row r="140" spans="3:6" ht="15">
      <c r="C140" s="58"/>
      <c r="D140" s="59"/>
      <c r="E140" s="58"/>
      <c r="F140" s="59"/>
    </row>
    <row r="141" spans="3:6" ht="17.25">
      <c r="C141" s="43"/>
      <c r="D141" s="43"/>
      <c r="E141" s="44"/>
      <c r="F141" s="43"/>
    </row>
    <row r="142" spans="3:6" ht="17.25">
      <c r="C142" s="32"/>
      <c r="D142" s="32"/>
      <c r="E142" s="32"/>
      <c r="F142" s="32"/>
    </row>
    <row r="146" spans="1:2" ht="18.75">
      <c r="A146" s="89"/>
      <c r="B146" s="88"/>
    </row>
    <row r="147" ht="15">
      <c r="B147" s="19"/>
    </row>
    <row r="149" spans="1:2" ht="18.75">
      <c r="A149" s="89"/>
      <c r="B149" s="88"/>
    </row>
    <row r="150" spans="1:6" ht="18.75">
      <c r="A150" s="89"/>
      <c r="B150" s="88"/>
      <c r="C150" s="30"/>
      <c r="D150" s="30"/>
      <c r="E150" s="30"/>
      <c r="F150" s="30"/>
    </row>
    <row r="151" spans="1:6" ht="18.75">
      <c r="A151" s="89"/>
      <c r="B151" s="88"/>
      <c r="C151" s="24"/>
      <c r="D151" s="24"/>
      <c r="E151" s="24"/>
      <c r="F151" s="24"/>
    </row>
    <row r="152" spans="1:6" ht="18.75">
      <c r="A152" s="89"/>
      <c r="B152" s="88"/>
      <c r="C152" s="24"/>
      <c r="D152" s="24"/>
      <c r="E152" s="24"/>
      <c r="F152" s="24"/>
    </row>
    <row r="153" spans="1:2" ht="18.75">
      <c r="A153" s="89"/>
      <c r="B153" s="88"/>
    </row>
    <row r="154" spans="1:2" ht="18.75">
      <c r="A154" s="89"/>
      <c r="B154" s="19"/>
    </row>
    <row r="155" spans="1:2" ht="18.75">
      <c r="A155" s="89"/>
      <c r="B155" s="88"/>
    </row>
    <row r="156" spans="1:2" ht="18.75">
      <c r="A156" s="89"/>
      <c r="B156" s="19"/>
    </row>
    <row r="157" spans="1:2" ht="18.75">
      <c r="A157" s="89"/>
      <c r="B157" s="19"/>
    </row>
    <row r="158" spans="1:6" ht="18.75">
      <c r="A158" s="89"/>
      <c r="B158" s="19"/>
      <c r="C158" s="78"/>
      <c r="D158" s="78"/>
      <c r="E158" s="78"/>
      <c r="F158" s="78"/>
    </row>
    <row r="159" spans="1:6" ht="18.75">
      <c r="A159" s="89"/>
      <c r="B159" s="19"/>
      <c r="C159" s="78"/>
      <c r="D159" s="78"/>
      <c r="E159" s="78"/>
      <c r="F159" s="78"/>
    </row>
    <row r="160" spans="1:2" ht="18.75">
      <c r="A160" s="89"/>
      <c r="B160" s="88"/>
    </row>
    <row r="161" spans="1:6" ht="18.75">
      <c r="A161" s="89"/>
      <c r="E161" s="30"/>
      <c r="F161" s="30"/>
    </row>
    <row r="162" spans="1:6" ht="18.75">
      <c r="A162" s="89"/>
      <c r="B162" s="91"/>
      <c r="E162" s="24"/>
      <c r="F162" s="24"/>
    </row>
    <row r="163" spans="1:2" ht="18.75">
      <c r="A163" s="89"/>
      <c r="B163" s="19"/>
    </row>
    <row r="164" spans="1:2" ht="18.75">
      <c r="A164" s="89"/>
      <c r="B164" s="19"/>
    </row>
    <row r="165" spans="1:2" ht="18.75">
      <c r="A165" s="89"/>
      <c r="B165" s="19"/>
    </row>
    <row r="166" ht="15">
      <c r="B166" s="19"/>
    </row>
    <row r="168" spans="1:2" ht="15">
      <c r="A168" s="30"/>
      <c r="B168" s="27"/>
    </row>
    <row r="169" spans="1:2" ht="15">
      <c r="A169" s="30"/>
      <c r="B169" s="19"/>
    </row>
    <row r="170" ht="15">
      <c r="B170" s="19"/>
    </row>
    <row r="171" spans="1:2" ht="18.75">
      <c r="A171" s="87"/>
      <c r="B171" s="88"/>
    </row>
    <row r="172" spans="1:2" ht="15">
      <c r="A172" s="30"/>
      <c r="B172" s="19"/>
    </row>
    <row r="173" spans="1:2" ht="15">
      <c r="A173" s="30"/>
      <c r="B173" s="19"/>
    </row>
    <row r="175" spans="1:2" ht="15">
      <c r="A175" s="30"/>
      <c r="B175" s="27"/>
    </row>
    <row r="176" spans="1:2" ht="15">
      <c r="A176" s="30"/>
      <c r="B176" s="27"/>
    </row>
    <row r="177" spans="1:2" ht="15">
      <c r="A177" s="30"/>
      <c r="B177" s="27"/>
    </row>
    <row r="178" ht="15">
      <c r="B178" s="19"/>
    </row>
    <row r="179" ht="15">
      <c r="B179" s="19"/>
    </row>
    <row r="180" ht="15">
      <c r="B180" s="18"/>
    </row>
    <row r="181" spans="1:2" ht="18.75">
      <c r="A181" s="89"/>
      <c r="B181" s="85"/>
    </row>
    <row r="182" spans="5:6" ht="15">
      <c r="E182" s="2"/>
      <c r="F182" s="2"/>
    </row>
    <row r="183" spans="2:6" ht="15">
      <c r="B183" s="29"/>
      <c r="E183" s="38"/>
      <c r="F183" s="38"/>
    </row>
    <row r="184" spans="2:6" ht="17.25">
      <c r="B184" s="29"/>
      <c r="E184" s="32"/>
      <c r="F184" s="38"/>
    </row>
    <row r="185" spans="5:6" ht="17.25">
      <c r="E185" s="32"/>
      <c r="F185" s="39"/>
    </row>
    <row r="186" spans="2:6" ht="15">
      <c r="B186" s="29"/>
      <c r="E186" s="39"/>
      <c r="F186" s="38"/>
    </row>
    <row r="187" spans="2:6" ht="17.25">
      <c r="B187" s="29"/>
      <c r="E187" s="32"/>
      <c r="F187" s="38"/>
    </row>
    <row r="188" spans="5:6" ht="15">
      <c r="E188" s="38"/>
      <c r="F188" s="39"/>
    </row>
    <row r="189" spans="2:6" ht="15">
      <c r="B189" s="29"/>
      <c r="E189" s="58"/>
      <c r="F189" s="38"/>
    </row>
    <row r="190" spans="2:6" ht="17.25">
      <c r="B190" s="29"/>
      <c r="E190" s="32"/>
      <c r="F190" s="38"/>
    </row>
    <row r="191" spans="5:6" ht="15">
      <c r="E191" s="38"/>
      <c r="F191" s="39"/>
    </row>
    <row r="192" spans="2:6" ht="15">
      <c r="B192" s="29"/>
      <c r="E192" s="39"/>
      <c r="F192" s="38"/>
    </row>
    <row r="193" spans="2:6" ht="17.25">
      <c r="B193" s="29"/>
      <c r="E193" s="32"/>
      <c r="F193" s="38"/>
    </row>
    <row r="194" spans="2:6" ht="15">
      <c r="B194" s="29"/>
      <c r="C194" s="16"/>
      <c r="E194" s="39"/>
      <c r="F194" s="38"/>
    </row>
    <row r="195" spans="2:6" ht="15">
      <c r="B195" s="29"/>
      <c r="E195" s="39"/>
      <c r="F195" s="38"/>
    </row>
    <row r="196" spans="2:6" ht="17.25">
      <c r="B196" s="29"/>
      <c r="E196" s="63"/>
      <c r="F196" s="32"/>
    </row>
    <row r="197" spans="5:6" ht="17.25">
      <c r="E197" s="38"/>
      <c r="F197" s="68"/>
    </row>
    <row r="198" spans="5:6" ht="17.25">
      <c r="E198" s="38"/>
      <c r="F198" s="68"/>
    </row>
    <row r="199" spans="1:2" ht="15">
      <c r="A199" s="30"/>
      <c r="B199" s="27"/>
    </row>
    <row r="200" ht="15">
      <c r="B200" s="19"/>
    </row>
    <row r="201" ht="15">
      <c r="B201" s="19"/>
    </row>
    <row r="202" spans="1:2" ht="18.75">
      <c r="A202" s="87"/>
      <c r="B202" s="85"/>
    </row>
    <row r="203" ht="15">
      <c r="B203" s="19"/>
    </row>
    <row r="206" spans="1:2" ht="18.75">
      <c r="A206" s="89"/>
      <c r="B206" s="88"/>
    </row>
    <row r="207" ht="15">
      <c r="B207" s="18"/>
    </row>
    <row r="208" ht="15">
      <c r="B208" s="22"/>
    </row>
    <row r="209" spans="1:2" ht="18.75">
      <c r="A209" s="89"/>
      <c r="B209" s="90"/>
    </row>
    <row r="210" ht="15">
      <c r="B210" s="19"/>
    </row>
    <row r="211" ht="15">
      <c r="B211" s="19"/>
    </row>
    <row r="212" ht="15">
      <c r="B212" s="19"/>
    </row>
    <row r="213" ht="15">
      <c r="B213" s="19"/>
    </row>
    <row r="214" spans="1:2" ht="18.75">
      <c r="A214" s="89"/>
      <c r="B214" s="88"/>
    </row>
    <row r="215" ht="15">
      <c r="B215" s="19"/>
    </row>
    <row r="216" ht="15">
      <c r="B216" s="19"/>
    </row>
    <row r="217" ht="15">
      <c r="B217" s="19"/>
    </row>
    <row r="218" ht="15">
      <c r="B218" s="19"/>
    </row>
    <row r="219" spans="2:6" ht="15">
      <c r="B219" s="19"/>
      <c r="C219" s="30"/>
      <c r="D219" s="30"/>
      <c r="E219" s="30"/>
      <c r="F219" s="30"/>
    </row>
    <row r="220" spans="3:6" ht="15">
      <c r="C220" s="24"/>
      <c r="D220" s="24"/>
      <c r="E220" s="24"/>
      <c r="F220" s="24"/>
    </row>
    <row r="221" spans="2:6" ht="15">
      <c r="B221" s="19"/>
      <c r="C221" s="24"/>
      <c r="D221" s="24"/>
      <c r="E221" s="24"/>
      <c r="F221" s="24"/>
    </row>
    <row r="223" spans="1:2" ht="15">
      <c r="A223" s="2"/>
      <c r="B223" s="19"/>
    </row>
    <row r="224" ht="15">
      <c r="B224" s="18"/>
    </row>
    <row r="225" spans="1:5" ht="15">
      <c r="A225" s="21"/>
      <c r="B225" s="17"/>
      <c r="C225" s="21"/>
      <c r="D225" s="21"/>
      <c r="E225" s="16"/>
    </row>
    <row r="226" spans="2:5" ht="15">
      <c r="B226" s="19"/>
      <c r="C226" s="21"/>
      <c r="D226" s="21"/>
      <c r="E226" s="16"/>
    </row>
    <row r="227" spans="1:5" ht="15">
      <c r="A227" s="92"/>
      <c r="B227" s="19"/>
      <c r="C227" s="21"/>
      <c r="D227" s="21"/>
      <c r="E227" s="16"/>
    </row>
    <row r="228" spans="2:5" ht="15">
      <c r="B228" s="19"/>
      <c r="C228" s="21"/>
      <c r="D228" s="21"/>
      <c r="E228" s="16"/>
    </row>
    <row r="229" spans="2:5" ht="15">
      <c r="B229" s="21"/>
      <c r="C229" s="21"/>
      <c r="D229" s="21"/>
      <c r="E229" s="21"/>
    </row>
    <row r="230" spans="2:6" ht="15">
      <c r="B230" s="19"/>
      <c r="E230" s="25"/>
      <c r="F230" s="19"/>
    </row>
    <row r="231" spans="2:6" ht="15">
      <c r="B231" s="40"/>
      <c r="F231" s="19"/>
    </row>
    <row r="233" ht="15">
      <c r="F233" s="20"/>
    </row>
  </sheetData>
  <printOptions/>
  <pageMargins left="0.75" right="0.75" top="1" bottom="1" header="0.5" footer="0.5"/>
  <pageSetup blackAndWhite="1" fitToHeight="1" fitToWidth="1" orientation="portrait" paperSize="8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125" zoomScaleNormal="125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3.8515625" style="0" customWidth="1"/>
  </cols>
  <sheetData>
    <row r="1" ht="19.5">
      <c r="A1" s="15" t="s">
        <v>283</v>
      </c>
    </row>
    <row r="2" ht="15">
      <c r="A2" s="26" t="s">
        <v>236</v>
      </c>
    </row>
    <row r="4" ht="15">
      <c r="A4" s="26" t="s">
        <v>273</v>
      </c>
    </row>
    <row r="7" ht="15.75">
      <c r="A7" s="121" t="s">
        <v>276</v>
      </c>
    </row>
    <row r="9" spans="5:8" ht="15">
      <c r="E9" s="2" t="s">
        <v>122</v>
      </c>
      <c r="F9" s="2" t="s">
        <v>134</v>
      </c>
      <c r="G9" s="2" t="s">
        <v>135</v>
      </c>
      <c r="H9" s="2" t="s">
        <v>137</v>
      </c>
    </row>
    <row r="10" spans="5:8" ht="15">
      <c r="E10" s="2" t="s">
        <v>123</v>
      </c>
      <c r="F10" s="2" t="s">
        <v>139</v>
      </c>
      <c r="G10" s="2" t="s">
        <v>136</v>
      </c>
      <c r="H10" s="2"/>
    </row>
    <row r="13" spans="5:8" ht="15">
      <c r="E13" s="2" t="s">
        <v>243</v>
      </c>
      <c r="F13" s="2" t="s">
        <v>243</v>
      </c>
      <c r="G13" s="2" t="s">
        <v>243</v>
      </c>
      <c r="H13" s="2" t="s">
        <v>243</v>
      </c>
    </row>
    <row r="14" spans="1:8" ht="15">
      <c r="A14" t="s">
        <v>121</v>
      </c>
      <c r="E14" s="59">
        <v>60000</v>
      </c>
      <c r="F14" s="58">
        <v>1907</v>
      </c>
      <c r="G14" s="58">
        <v>35320</v>
      </c>
      <c r="H14" s="38">
        <f aca="true" t="shared" si="0" ref="H14:H19">SUM(E14:G14)</f>
        <v>97227</v>
      </c>
    </row>
    <row r="15" spans="5:8" ht="15">
      <c r="E15" s="58"/>
      <c r="H15" s="38">
        <f t="shared" si="0"/>
        <v>0</v>
      </c>
    </row>
    <row r="16" spans="1:8" ht="15">
      <c r="A16" t="s">
        <v>124</v>
      </c>
      <c r="H16" s="38">
        <f t="shared" si="0"/>
        <v>0</v>
      </c>
    </row>
    <row r="17" spans="1:8" ht="15">
      <c r="A17" t="s">
        <v>125</v>
      </c>
      <c r="E17" s="41">
        <v>0</v>
      </c>
      <c r="G17" s="58">
        <v>21517</v>
      </c>
      <c r="H17" s="38">
        <f t="shared" si="0"/>
        <v>21517</v>
      </c>
    </row>
    <row r="18" spans="1:8" ht="15">
      <c r="A18" t="s">
        <v>138</v>
      </c>
      <c r="E18" s="58">
        <v>0</v>
      </c>
      <c r="G18" s="128">
        <v>-5160</v>
      </c>
      <c r="H18" s="86">
        <f t="shared" si="0"/>
        <v>-5160</v>
      </c>
    </row>
    <row r="19" spans="5:8" ht="15">
      <c r="E19" s="41"/>
      <c r="H19" s="38">
        <f t="shared" si="0"/>
        <v>0</v>
      </c>
    </row>
    <row r="20" ht="15">
      <c r="H20" s="38"/>
    </row>
    <row r="21" spans="1:8" ht="15.75" thickBot="1">
      <c r="A21" t="s">
        <v>162</v>
      </c>
      <c r="B21" s="16" t="s">
        <v>277</v>
      </c>
      <c r="E21" s="97">
        <f>SUM(E14+E19)</f>
        <v>60000</v>
      </c>
      <c r="F21" s="97">
        <f>SUM(F14+F19)</f>
        <v>1907</v>
      </c>
      <c r="G21" s="97">
        <f>SUM(G14:G20)</f>
        <v>51677</v>
      </c>
      <c r="H21" s="97">
        <f>SUM(E21:G21)</f>
        <v>113584</v>
      </c>
    </row>
    <row r="22" ht="15.75" thickTop="1"/>
    <row r="23" spans="1:8" ht="15">
      <c r="A23" s="19" t="s">
        <v>278</v>
      </c>
      <c r="G23" s="86">
        <v>-2700</v>
      </c>
      <c r="H23" s="86">
        <f>SUM(G23)</f>
        <v>-2700</v>
      </c>
    </row>
    <row r="24" ht="15">
      <c r="A24" t="s">
        <v>279</v>
      </c>
    </row>
    <row r="25" ht="15">
      <c r="A25" t="s">
        <v>193</v>
      </c>
    </row>
    <row r="26" spans="1:8" ht="15.75" thickBot="1">
      <c r="A26" t="s">
        <v>197</v>
      </c>
      <c r="E26" s="97">
        <f>SUM(E21:E25)</f>
        <v>60000</v>
      </c>
      <c r="F26" s="97">
        <f>SUM(F21:F25)</f>
        <v>1907</v>
      </c>
      <c r="G26" s="99">
        <f>SUM(G21:G25)</f>
        <v>48977</v>
      </c>
      <c r="H26" s="97">
        <f>SUM(H21:H23)</f>
        <v>110884</v>
      </c>
    </row>
    <row r="27" ht="15.75" thickTop="1"/>
    <row r="28" ht="15">
      <c r="A28" t="s">
        <v>124</v>
      </c>
    </row>
    <row r="29" spans="1:8" ht="15">
      <c r="A29" t="s">
        <v>125</v>
      </c>
      <c r="B29" s="16"/>
      <c r="G29" s="31">
        <v>5669</v>
      </c>
      <c r="H29" s="38">
        <f>SUM(G29)</f>
        <v>5669</v>
      </c>
    </row>
    <row r="30" spans="1:2" ht="15">
      <c r="A30" t="s">
        <v>138</v>
      </c>
      <c r="B30" s="16"/>
    </row>
    <row r="31" spans="1:8" ht="15.75" thickBot="1">
      <c r="A31" t="s">
        <v>198</v>
      </c>
      <c r="B31" s="16"/>
      <c r="E31" s="97">
        <f>SUM(E26)</f>
        <v>60000</v>
      </c>
      <c r="F31" s="97">
        <f>SUM(F26)</f>
        <v>1907</v>
      </c>
      <c r="G31" s="97">
        <f>SUM(G26:G30)</f>
        <v>54646</v>
      </c>
      <c r="H31" s="97">
        <f>SUM(H26:H30)</f>
        <v>116553</v>
      </c>
    </row>
    <row r="32" ht="15.75" thickTop="1">
      <c r="B32" s="16"/>
    </row>
    <row r="33" ht="15">
      <c r="A33" s="100" t="s">
        <v>258</v>
      </c>
    </row>
  </sheetData>
  <printOptions/>
  <pageMargins left="0.75" right="0.75" top="1" bottom="1" header="0.5" footer="0.5"/>
  <pageSetup fitToHeight="1" fitToWidth="1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E19"/>
  <sheetViews>
    <sheetView workbookViewId="0" topLeftCell="A7">
      <selection activeCell="J20" sqref="J20"/>
    </sheetView>
  </sheetViews>
  <sheetFormatPr defaultColWidth="9.140625" defaultRowHeight="15"/>
  <sheetData>
    <row r="13" ht="19.5">
      <c r="E13" s="15" t="s">
        <v>283</v>
      </c>
    </row>
    <row r="14" ht="15">
      <c r="E14" s="26" t="s">
        <v>236</v>
      </c>
    </row>
    <row r="16" ht="15">
      <c r="B16" s="26" t="s">
        <v>129</v>
      </c>
    </row>
    <row r="19" ht="15">
      <c r="E19" t="s">
        <v>160</v>
      </c>
    </row>
  </sheetData>
  <printOptions/>
  <pageMargins left="0.75" right="0.75" top="1" bottom="1" header="0.5" footer="0.5"/>
  <pageSetup fitToHeight="1" fitToWidth="1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QL Feed</cp:lastModifiedBy>
  <cp:lastPrinted>2003-08-21T03:21:46Z</cp:lastPrinted>
  <dcterms:created xsi:type="dcterms:W3CDTF">1999-09-21T04:40:59Z</dcterms:created>
  <dcterms:modified xsi:type="dcterms:W3CDTF">2003-08-25T08:59:58Z</dcterms:modified>
  <cp:category/>
  <cp:version/>
  <cp:contentType/>
  <cp:contentStatus/>
</cp:coreProperties>
</file>